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03" activeTab="3"/>
  </bookViews>
  <sheets>
    <sheet name="1-ԱՄՓՈՓ" sheetId="1" r:id="rId1"/>
    <sheet name="2-1-ԸՆԴԱՄԵՆԸ ԾԱԽՍԵՐ" sheetId="2" r:id="rId2"/>
    <sheet name="2-2 ԸՆԴԱՄԵՆԸ ԾԱԽՍԵՐ" sheetId="3" r:id="rId3"/>
    <sheet name="2-3-ԸՆԴԱՄԵՆԸ ԾԱԽՍԵՐ" sheetId="4" r:id="rId4"/>
  </sheets>
  <externalReferences>
    <externalReference r:id="rId7"/>
  </externalReferences>
  <definedNames>
    <definedName name="_xlnm.Print_Titles" localSheetId="1">'2-1-ԸՆԴԱՄԵՆԸ ԾԱԽՍԵՐ'!$6:$8</definedName>
  </definedNames>
  <calcPr fullCalcOnLoad="1"/>
</workbook>
</file>

<file path=xl/sharedStrings.xml><?xml version="1.0" encoding="utf-8"?>
<sst xmlns="http://schemas.openxmlformats.org/spreadsheetml/2006/main" count="409" uniqueCount="145">
  <si>
    <t xml:space="preserve">Ձև N  1 </t>
  </si>
  <si>
    <t>Կառավարման  ապարատ</t>
  </si>
  <si>
    <t>հաստատված բյուջե</t>
  </si>
  <si>
    <t>բյուջետային  հայտ</t>
  </si>
  <si>
    <t>Ծառայողական  ավտոմեքենաների  քանակը</t>
  </si>
  <si>
    <t>ԸՆԴԱՄԵՆԸ  ԾԱԽՍԵՐ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</si>
  <si>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</si>
  <si>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</si>
  <si>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</si>
  <si>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</si>
  <si>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</si>
  <si>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</si>
  <si>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</si>
  <si>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</si>
  <si>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</si>
  <si>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</si>
  <si>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</si>
  <si>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</si>
  <si>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</si>
  <si>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</si>
  <si>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</si>
  <si>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</si>
  <si>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</si>
  <si>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</si>
  <si>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</si>
  <si>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</si>
  <si>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</si>
  <si>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</si>
  <si>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</si>
  <si>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</si>
  <si>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</si>
  <si>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</si>
  <si>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</si>
  <si>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</si>
  <si>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</si>
  <si>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</si>
  <si>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</si>
  <si>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</si>
  <si>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</si>
  <si>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</si>
  <si>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</si>
  <si>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</si>
  <si>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</si>
  <si>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</si>
  <si>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</si>
  <si>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</si>
  <si>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</si>
  <si>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</si>
  <si>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</si>
  <si>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</si>
  <si>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</si>
  <si>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</si>
  <si>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</si>
  <si>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</si>
  <si>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</si>
  <si>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</si>
  <si>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</si>
  <si>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</si>
  <si>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</si>
  <si>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</si>
  <si>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</si>
  <si>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</si>
  <si>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</si>
  <si>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 xml:space="preserve"> /հազ. դրամ/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</si>
  <si>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</si>
  <si>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</si>
  <si>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</si>
  <si>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</si>
  <si>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</si>
  <si>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</si>
  <si>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 xml:space="preserve">  փաստացի  կատարո ղական</t>
  </si>
  <si>
    <t>Գազով ջեռուցման ծառայություններ</t>
  </si>
  <si>
    <t>Ծառայողական գործուղումների գծով ծախսեր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</si>
  <si>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</si>
  <si>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</si>
  <si>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</si>
  <si>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</si>
  <si>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</si>
  <si>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</si>
  <si>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</si>
  <si>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</si>
  <si>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</si>
  <si>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>Պետական հատվածի տարբեր մակարդակների կողմից միմյանց նկատմամբ կիրառվող տույժեր</t>
  </si>
  <si>
    <t xml:space="preserve"> Բյուջետային հատկացումների ծրագրերի և միջոցառումների անվանումները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</si>
  <si>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</si>
  <si>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</si>
  <si>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</si>
  <si>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</si>
  <si>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</si>
  <si>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</si>
  <si>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</si>
  <si>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</si>
  <si>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2022թ.</t>
  </si>
  <si>
    <t>2023թ.</t>
  </si>
  <si>
    <t>2024թ. բյուջետային  հայտ</t>
  </si>
  <si>
    <t>2024թ.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</si>
  <si>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</si>
  <si>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</si>
  <si>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</si>
  <si>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</si>
  <si>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2025թ. բյուջետային  հայտ</t>
  </si>
  <si>
    <t>2025թ.</t>
  </si>
  <si>
    <t>4115</t>
  </si>
  <si>
    <t>- Այլ վարձատրություն</t>
  </si>
  <si>
    <t>2022թ.  փաստացի  կատարողական</t>
  </si>
  <si>
    <t xml:space="preserve"> 2023թ. հաստատված բյուջե</t>
  </si>
  <si>
    <t>2026թ. բյուջետային  հայտ</t>
  </si>
  <si>
    <t>2026թ.</t>
  </si>
  <si>
    <t>հայտի տարբերությունը 2023թ. հաստատվածի նկատմամբ</t>
  </si>
  <si>
    <t>հայտի տարբերությունը 2022թ. փաստացի կատարողականի նկատմամբ</t>
  </si>
  <si>
    <t>Հայտատուի  անվանումը Գույքի գնահատման և աճուրդի կենտրոն ՊՈԱԿ</t>
  </si>
  <si>
    <t>01</t>
  </si>
  <si>
    <t>06</t>
  </si>
  <si>
    <t>1079</t>
  </si>
  <si>
    <t>Պետական գույքի կառավարում</t>
  </si>
  <si>
    <t xml:space="preserve">Միջոցառում 11003Պետական գույքի հաշվառման, գույքագրման, գնահատման, անշարժ գույքի պահառության, սպասարկման աշխատանքների, և աճուրդների իրականացան ծառայություններ </t>
  </si>
  <si>
    <t>Կառավարման  ապարատ Պետական գույքի կառավարման կոմիտե</t>
  </si>
  <si>
    <t>Միջոցառում 11015 Շարժական գույքի պահառության կազմակերպում</t>
  </si>
  <si>
    <t>`+64:71</t>
  </si>
  <si>
    <t>Նվազագույն աշխատավարձի բարձացում</t>
  </si>
  <si>
    <t>Պահանջարկի փոփոխություն</t>
  </si>
  <si>
    <t>Պահանջարկի աճ</t>
  </si>
  <si>
    <t>Հայտատուի  անվանումը  «« Գույքի գնահատման և աճուրդի կենտրոն» ՊՈԱԿ</t>
  </si>
  <si>
    <t>Կառավարման  ապարատ   «Պետական գույքի կառավարման կոմիտե»</t>
  </si>
  <si>
    <t xml:space="preserve"> Ծրագիր  1079 Պետական գույքի կառավարում</t>
  </si>
  <si>
    <t xml:space="preserve">Միջոցառումներ 32001  «Պետական սեփականություն հանդիսացող շենքային պայմանների բարելավում» </t>
  </si>
  <si>
    <t xml:space="preserve"> Ծրագիր 1079</t>
  </si>
  <si>
    <t xml:space="preserve"> Միջոցառում 32001</t>
  </si>
  <si>
    <t>Շենք շինությունների կապիտալ վերանորոգում</t>
  </si>
  <si>
    <t>Նախատեսված էր 2022թ. կատարելու համար</t>
  </si>
  <si>
    <t>Պետական գույքի հաշվառման, գույքագրման, գնահատման, անշարժ գույքի պահառության, սպասարկման աշխատանքների,և աճուրդների իրականացման ծառայություններ</t>
  </si>
  <si>
    <t>Շարժական գույքի պահառության կազմակերպում</t>
  </si>
  <si>
    <t>Պետական սեփականություն հանդիսացող շենքային պայմանների բարելավում</t>
  </si>
  <si>
    <t>Միջոցառման վրա կատարվող ծախսը - ոչ ֆինանսական ակտիվների գծով ծախսեր (Շենք շինությունների կապիտալ վերանորոգում)</t>
  </si>
  <si>
    <t>Էլեկտրոնային, համակարգչային ծրագրերի սպասարկման ծառայության ավելացում</t>
  </si>
  <si>
    <t>Գործուղման ծախսերի նորմաներ փոփոխություն</t>
  </si>
  <si>
    <t>Պայմանագրային փոփոխություններ</t>
  </si>
  <si>
    <t>ժ</t>
  </si>
  <si>
    <t>չնախատեսված, հրատապ դեպքերի համար</t>
  </si>
  <si>
    <t>Պահանջի առաջացում</t>
  </si>
  <si>
    <t>Նվազագույն աշխատավարձի բարձացում, միջին աշխատավարձի աճ</t>
  </si>
  <si>
    <t>Ձև N  2 -1</t>
  </si>
  <si>
    <t>Ձև N  2 -2</t>
  </si>
  <si>
    <t>Կառավարման  ապարատ- Պետական գույքի կառավարման կոմիտե</t>
  </si>
  <si>
    <t>Ձև N  2 -3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</si>
</sst>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_-;\-* #,##0_-;_-* &quot;-&quot;_-;_-@_-"/>
    <numFmt numFmtId="170" formatCode="_-* #,##0.00\ &quot;֏&quot;_-;\-* #,##0.00\ &quot;֏&quot;_-;_-* &quot;-&quot;??\ &quot;֏&quot;_-;_-@_-"/>
    <numFmt numFmtId="171" formatCode="_-* #,##0.00_-;\-* #,##0.00_-;_-* &quot;-&quot;??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_(* #,##0.0_);_(* \(#,##0.0\);_(* &quot;-&quot;??_);_(@_)"/>
    <numFmt numFmtId="196" formatCode="_-* #,##0.0_-;\-* #,##0.0_-;_-* &quot;-&quot;??_-;_-@_-"/>
    <numFmt numFmtId="197" formatCode="_-* #,##0_-;\-* #,##0_-;_-* &quot;-&quot;??_-;_-@_-"/>
    <numFmt numFmtId="198" formatCode="0.00000"/>
    <numFmt numFmtId="199" formatCode="0.0000"/>
    <numFmt numFmtId="200" formatCode="0.0%"/>
    <numFmt numFmtId="201" formatCode="#,##0.0_);[Red]\(#,##0.0\)"/>
    <numFmt numFmtId="202" formatCode="0.000000"/>
    <numFmt numFmtId="203" formatCode="#,##0.00000"/>
    <numFmt numFmtId="204" formatCode="0.00000000"/>
    <numFmt numFmtId="205" formatCode="_-* #,##0.0_р_._-;\-* #,##0.0_р_._-;_-* &quot;-&quot;??_р_._-;_-@_-"/>
    <numFmt numFmtId="206" formatCode="_(* #,##0.0_);_(* \(#,##0.0\);_(* &quot;-&quot;?_);_(@_)"/>
    <numFmt numFmtId="207" formatCode="_-* #,##0.00_р_._-;\-* #,##0.00_р_._-;_-* &quot;-&quot;??_р_._-;_-@_-"/>
    <numFmt numFmtId="208" formatCode="_(* #,##0.000_);_(* \(#,##0.000\);_(* &quot;-&quot;??_);_(@_)"/>
    <numFmt numFmtId="209" formatCode="_(* #,##0_);_(* \(#,##0\);_(* &quot;-&quot;??_);_(@_)"/>
    <numFmt numFmtId="210" formatCode="#,###,###,###,##0.0"/>
    <numFmt numFmtId="211" formatCode="#,###,###,###,##0.00"/>
    <numFmt numFmtId="212" formatCode="_-* #,##0.000_-;\-* #,##0.000_-;_-* &quot;-&quot;??_-;_-@_-"/>
  </numFmts>
  <fonts count="8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u val="single"/>
      <sz val="10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sz val="10"/>
      <color indexed="10"/>
      <name val="GHEA Grapalat"/>
      <family val="3"/>
    </font>
    <font>
      <b/>
      <sz val="8"/>
      <color indexed="8"/>
      <name val="GHEA Grapalat"/>
      <family val="3"/>
    </font>
    <font>
      <u val="single"/>
      <sz val="11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9"/>
      <name val="GHEA Mariam"/>
      <family val="3"/>
    </font>
    <font>
      <i/>
      <sz val="11"/>
      <name val="GHEA Grapalat"/>
      <family val="3"/>
    </font>
    <font>
      <b/>
      <u val="single"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Armeni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GHEA Grapalat"/>
      <family val="3"/>
    </font>
    <font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1"/>
      <color indexed="10"/>
      <name val="GHEA Grapalat"/>
      <family val="3"/>
    </font>
    <font>
      <b/>
      <i/>
      <sz val="11"/>
      <color indexed="8"/>
      <name val="GHEA Grapalat"/>
      <family val="3"/>
    </font>
    <font>
      <sz val="11"/>
      <color indexed="8"/>
      <name val="GHEA Grapalat"/>
      <family val="3"/>
    </font>
    <font>
      <b/>
      <i/>
      <sz val="9"/>
      <color indexed="10"/>
      <name val="GHEA Grapalat"/>
      <family val="3"/>
    </font>
    <font>
      <i/>
      <sz val="9"/>
      <color indexed="8"/>
      <name val="GHEA Grapalat"/>
      <family val="3"/>
    </font>
    <font>
      <i/>
      <sz val="9"/>
      <color indexed="10"/>
      <name val="GHEA Grapalat"/>
      <family val="3"/>
    </font>
    <font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sz val="10"/>
      <color rgb="FFFF0000"/>
      <name val="GHEA Grapalat"/>
      <family val="3"/>
    </font>
    <font>
      <b/>
      <sz val="11"/>
      <color rgb="FFFF0000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GHEA Grapalat"/>
      <family val="3"/>
    </font>
    <font>
      <b/>
      <i/>
      <sz val="9"/>
      <color rgb="FFFF0000"/>
      <name val="GHEA Grapalat"/>
      <family val="3"/>
    </font>
    <font>
      <i/>
      <sz val="9"/>
      <color theme="1"/>
      <name val="GHEA Grapalat"/>
      <family val="3"/>
    </font>
    <font>
      <i/>
      <sz val="9"/>
      <color rgb="FFFF0000"/>
      <name val="GHEA Grapalat"/>
      <family val="3"/>
    </font>
    <font>
      <i/>
      <sz val="10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6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184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 wrapText="1"/>
    </xf>
    <xf numFmtId="0" fontId="11" fillId="33" borderId="0" xfId="0" applyFont="1" applyFill="1" applyBorder="1" applyAlignment="1">
      <alignment horizontal="centerContinuous" wrapText="1"/>
    </xf>
    <xf numFmtId="184" fontId="11" fillId="34" borderId="10" xfId="0" applyNumberFormat="1" applyFont="1" applyFill="1" applyBorder="1" applyAlignment="1">
      <alignment horizontal="center" wrapText="1"/>
    </xf>
    <xf numFmtId="0" fontId="11" fillId="34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4" fillId="34" borderId="10" xfId="0" applyFont="1" applyFill="1" applyBorder="1" applyAlignment="1">
      <alignment wrapText="1"/>
    </xf>
    <xf numFmtId="184" fontId="11" fillId="33" borderId="1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12" fillId="0" borderId="11" xfId="0" applyFont="1" applyBorder="1" applyAlignment="1">
      <alignment horizontal="centerContinuous" wrapText="1"/>
    </xf>
    <xf numFmtId="0" fontId="12" fillId="0" borderId="12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84" fontId="9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84" fontId="11" fillId="34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8" fillId="34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84" fontId="11" fillId="33" borderId="1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wrapText="1"/>
    </xf>
    <xf numFmtId="0" fontId="11" fillId="4" borderId="10" xfId="0" applyFont="1" applyFill="1" applyBorder="1" applyAlignment="1">
      <alignment horizontal="left" vertical="center" wrapText="1"/>
    </xf>
    <xf numFmtId="184" fontId="9" fillId="33" borderId="14" xfId="0" applyNumberFormat="1" applyFont="1" applyFill="1" applyBorder="1" applyAlignment="1">
      <alignment wrapText="1"/>
    </xf>
    <xf numFmtId="0" fontId="12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0" fontId="75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34" borderId="12" xfId="117" applyFont="1" applyFill="1" applyBorder="1" applyAlignment="1">
      <alignment horizontal="center" vertical="center" wrapText="1"/>
      <protection/>
    </xf>
    <xf numFmtId="0" fontId="12" fillId="0" borderId="12" xfId="117" applyFont="1" applyFill="1" applyBorder="1" applyAlignment="1">
      <alignment horizontal="center" vertical="center" wrapText="1"/>
      <protection/>
    </xf>
    <xf numFmtId="0" fontId="8" fillId="34" borderId="1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4" borderId="15" xfId="0" applyNumberFormat="1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184" fontId="9" fillId="4" borderId="10" xfId="0" applyNumberFormat="1" applyFont="1" applyFill="1" applyBorder="1" applyAlignment="1">
      <alignment horizontal="center" vertical="center" wrapText="1"/>
    </xf>
    <xf numFmtId="184" fontId="77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11" fillId="33" borderId="13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5" fillId="35" borderId="0" xfId="0" applyFont="1" applyFill="1" applyAlignment="1">
      <alignment vertical="center" wrapText="1"/>
    </xf>
    <xf numFmtId="0" fontId="15" fillId="35" borderId="0" xfId="0" applyFont="1" applyFill="1" applyAlignment="1">
      <alignment horizontal="centerContinuous" vertical="center" wrapText="1"/>
    </xf>
    <xf numFmtId="0" fontId="15" fillId="35" borderId="0" xfId="0" applyFont="1" applyFill="1" applyAlignment="1">
      <alignment vertical="center"/>
    </xf>
    <xf numFmtId="0" fontId="16" fillId="35" borderId="0" xfId="0" applyFont="1" applyFill="1" applyAlignment="1">
      <alignment horizontal="center" vertical="center" wrapText="1"/>
    </xf>
    <xf numFmtId="0" fontId="15" fillId="35" borderId="10" xfId="0" applyFont="1" applyFill="1" applyBorder="1" applyAlignment="1">
      <alignment vertical="center"/>
    </xf>
    <xf numFmtId="49" fontId="15" fillId="35" borderId="10" xfId="0" applyNumberFormat="1" applyFont="1" applyFill="1" applyBorder="1" applyAlignment="1">
      <alignment horizontal="center" vertical="center"/>
    </xf>
    <xf numFmtId="0" fontId="15" fillId="35" borderId="0" xfId="0" applyFont="1" applyFill="1" applyAlignment="1">
      <alignment horizontal="left" vertical="center"/>
    </xf>
    <xf numFmtId="0" fontId="16" fillId="35" borderId="0" xfId="0" applyFont="1" applyFill="1" applyAlignment="1">
      <alignment horizontal="left" vertical="center" wrapText="1"/>
    </xf>
    <xf numFmtId="0" fontId="75" fillId="0" borderId="13" xfId="0" applyFont="1" applyBorder="1" applyAlignment="1">
      <alignment horizontal="center" vertical="center" wrapText="1"/>
    </xf>
    <xf numFmtId="0" fontId="12" fillId="0" borderId="12" xfId="117" applyFont="1" applyBorder="1" applyAlignment="1">
      <alignment horizontal="center" vertical="center" wrapText="1"/>
      <protection/>
    </xf>
    <xf numFmtId="49" fontId="22" fillId="0" borderId="15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184" fontId="9" fillId="0" borderId="11" xfId="0" applyNumberFormat="1" applyFont="1" applyBorder="1" applyAlignment="1">
      <alignment horizontal="center" vertical="center" wrapText="1"/>
    </xf>
    <xf numFmtId="184" fontId="11" fillId="34" borderId="11" xfId="0" applyNumberFormat="1" applyFont="1" applyFill="1" applyBorder="1" applyAlignment="1">
      <alignment horizontal="center" vertical="center" wrapText="1"/>
    </xf>
    <xf numFmtId="184" fontId="9" fillId="4" borderId="11" xfId="0" applyNumberFormat="1" applyFont="1" applyFill="1" applyBorder="1" applyAlignment="1">
      <alignment horizontal="center" vertical="center" wrapText="1"/>
    </xf>
    <xf numFmtId="184" fontId="9" fillId="33" borderId="11" xfId="0" applyNumberFormat="1" applyFont="1" applyFill="1" applyBorder="1" applyAlignment="1">
      <alignment horizontal="center" vertical="center" wrapText="1"/>
    </xf>
    <xf numFmtId="184" fontId="11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94" fontId="9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 wrapText="1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Continuous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Continuous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75" fillId="0" borderId="10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top" wrapText="1"/>
    </xf>
    <xf numFmtId="0" fontId="78" fillId="0" borderId="0" xfId="0" applyFont="1" applyFill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15" fillId="35" borderId="0" xfId="0" applyFont="1" applyFill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wrapText="1"/>
    </xf>
    <xf numFmtId="0" fontId="75" fillId="0" borderId="16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 wrapText="1"/>
    </xf>
    <xf numFmtId="0" fontId="75" fillId="0" borderId="16" xfId="0" applyFont="1" applyFill="1" applyBorder="1" applyAlignment="1">
      <alignment horizontal="left" vertical="top" wrapText="1"/>
    </xf>
    <xf numFmtId="194" fontId="9" fillId="0" borderId="10" xfId="0" applyNumberFormat="1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/>
    </xf>
    <xf numFmtId="194" fontId="9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4" fontId="20" fillId="0" borderId="10" xfId="0" applyNumberFormat="1" applyFont="1" applyBorder="1" applyAlignment="1">
      <alignment horizontal="left" vertical="center" wrapText="1"/>
    </xf>
    <xf numFmtId="184" fontId="20" fillId="0" borderId="10" xfId="0" applyNumberFormat="1" applyFont="1" applyBorder="1" applyAlignment="1">
      <alignment horizontal="center" vertical="center" wrapText="1"/>
    </xf>
    <xf numFmtId="184" fontId="20" fillId="0" borderId="10" xfId="97" applyNumberFormat="1" applyFont="1" applyFill="1" applyBorder="1" applyAlignment="1">
      <alignment horizontal="left" vertical="center" wrapText="1"/>
      <protection/>
    </xf>
    <xf numFmtId="184" fontId="20" fillId="33" borderId="10" xfId="0" applyNumberFormat="1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184" fontId="20" fillId="4" borderId="10" xfId="0" applyNumberFormat="1" applyFont="1" applyFill="1" applyBorder="1" applyAlignment="1">
      <alignment horizontal="center" vertical="center" wrapText="1"/>
    </xf>
    <xf numFmtId="184" fontId="81" fillId="0" borderId="10" xfId="97" applyNumberFormat="1" applyFont="1" applyFill="1" applyBorder="1" applyAlignment="1">
      <alignment horizontal="center" wrapText="1"/>
      <protection/>
    </xf>
    <xf numFmtId="184" fontId="19" fillId="33" borderId="10" xfId="0" applyNumberFormat="1" applyFont="1" applyFill="1" applyBorder="1" applyAlignment="1">
      <alignment horizontal="center" vertical="center" wrapText="1"/>
    </xf>
    <xf numFmtId="184" fontId="20" fillId="33" borderId="10" xfId="0" applyNumberFormat="1" applyFont="1" applyFill="1" applyBorder="1" applyAlignment="1">
      <alignment horizontal="left" vertical="center" wrapText="1"/>
    </xf>
    <xf numFmtId="184" fontId="20" fillId="0" borderId="10" xfId="0" applyNumberFormat="1" applyFont="1" applyFill="1" applyBorder="1" applyAlignment="1">
      <alignment horizontal="left" vertical="center" wrapText="1"/>
    </xf>
    <xf numFmtId="184" fontId="20" fillId="4" borderId="10" xfId="0" applyNumberFormat="1" applyFont="1" applyFill="1" applyBorder="1" applyAlignment="1">
      <alignment horizontal="left" vertical="center" wrapText="1"/>
    </xf>
    <xf numFmtId="184" fontId="19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1" fillId="33" borderId="13" xfId="0" applyFont="1" applyFill="1" applyBorder="1" applyAlignment="1">
      <alignment vertical="center"/>
    </xf>
    <xf numFmtId="49" fontId="11" fillId="33" borderId="13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49" fontId="11" fillId="33" borderId="10" xfId="0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Continuous" vertical="center" wrapText="1"/>
    </xf>
    <xf numFmtId="0" fontId="9" fillId="33" borderId="19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 wrapText="1"/>
    </xf>
    <xf numFmtId="0" fontId="13" fillId="0" borderId="10" xfId="117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vertical="center" wrapText="1"/>
    </xf>
    <xf numFmtId="0" fontId="75" fillId="0" borderId="17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184" fontId="81" fillId="0" borderId="10" xfId="97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14" xfId="0" applyFont="1" applyFill="1" applyBorder="1" applyAlignment="1">
      <alignment vertical="center" wrapText="1"/>
    </xf>
    <xf numFmtId="184" fontId="9" fillId="33" borderId="14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1" fillId="34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33" borderId="0" xfId="0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27" fillId="0" borderId="10" xfId="117" applyFont="1" applyBorder="1" applyAlignment="1">
      <alignment horizontal="center" vertical="center" wrapText="1"/>
      <protection/>
    </xf>
    <xf numFmtId="0" fontId="20" fillId="33" borderId="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top" wrapText="1"/>
    </xf>
    <xf numFmtId="184" fontId="19" fillId="34" borderId="10" xfId="0" applyNumberFormat="1" applyFont="1" applyFill="1" applyBorder="1" applyAlignment="1">
      <alignment horizontal="center" vertical="center" wrapText="1"/>
    </xf>
    <xf numFmtId="184" fontId="83" fillId="33" borderId="10" xfId="0" applyNumberFormat="1" applyFont="1" applyFill="1" applyBorder="1" applyAlignment="1">
      <alignment horizontal="center" vertical="center" wrapText="1"/>
    </xf>
    <xf numFmtId="184" fontId="19" fillId="0" borderId="10" xfId="97" applyNumberFormat="1" applyFont="1" applyFill="1" applyBorder="1" applyAlignment="1">
      <alignment horizontal="center" wrapText="1"/>
      <protection/>
    </xf>
    <xf numFmtId="184" fontId="20" fillId="33" borderId="14" xfId="0" applyNumberFormat="1" applyFont="1" applyFill="1" applyBorder="1" applyAlignment="1">
      <alignment wrapText="1"/>
    </xf>
    <xf numFmtId="184" fontId="19" fillId="34" borderId="10" xfId="0" applyNumberFormat="1" applyFont="1" applyFill="1" applyBorder="1" applyAlignment="1">
      <alignment horizontal="center" wrapText="1"/>
    </xf>
    <xf numFmtId="184" fontId="20" fillId="0" borderId="10" xfId="0" applyNumberFormat="1" applyFont="1" applyFill="1" applyBorder="1" applyAlignment="1">
      <alignment horizontal="center" wrapText="1"/>
    </xf>
    <xf numFmtId="184" fontId="19" fillId="33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194" fontId="9" fillId="0" borderId="10" xfId="0" applyNumberFormat="1" applyFont="1" applyFill="1" applyBorder="1" applyAlignment="1">
      <alignment horizontal="center" vertical="center" wrapText="1"/>
    </xf>
    <xf numFmtId="194" fontId="11" fillId="34" borderId="10" xfId="0" applyNumberFormat="1" applyFont="1" applyFill="1" applyBorder="1" applyAlignment="1">
      <alignment horizontal="center" vertical="center" wrapText="1"/>
    </xf>
    <xf numFmtId="194" fontId="9" fillId="4" borderId="10" xfId="0" applyNumberFormat="1" applyFont="1" applyFill="1" applyBorder="1" applyAlignment="1">
      <alignment horizontal="center" vertical="center" wrapText="1"/>
    </xf>
    <xf numFmtId="194" fontId="11" fillId="33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9" fillId="0" borderId="15" xfId="0" applyFont="1" applyBorder="1" applyAlignment="1">
      <alignment vertical="center"/>
    </xf>
    <xf numFmtId="0" fontId="12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Continuous" vertical="center" wrapText="1"/>
    </xf>
    <xf numFmtId="0" fontId="76" fillId="0" borderId="16" xfId="0" applyFont="1" applyBorder="1" applyAlignment="1">
      <alignment horizontal="center" vertical="center" wrapText="1"/>
    </xf>
    <xf numFmtId="184" fontId="17" fillId="0" borderId="11" xfId="97" applyNumberFormat="1" applyFont="1" applyBorder="1" applyAlignment="1">
      <alignment horizontal="center" vertical="center" wrapText="1"/>
      <protection/>
    </xf>
    <xf numFmtId="184" fontId="78" fillId="0" borderId="11" xfId="97" applyNumberFormat="1" applyFont="1" applyBorder="1" applyAlignment="1">
      <alignment horizontal="center" vertical="center" wrapText="1"/>
      <protection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4" fillId="4" borderId="10" xfId="0" applyFont="1" applyFill="1" applyBorder="1" applyAlignment="1">
      <alignment vertical="center" wrapText="1"/>
    </xf>
    <xf numFmtId="184" fontId="11" fillId="4" borderId="10" xfId="0" applyNumberFormat="1" applyFont="1" applyFill="1" applyBorder="1" applyAlignment="1">
      <alignment horizontal="center" vertical="center" wrapText="1"/>
    </xf>
    <xf numFmtId="184" fontId="11" fillId="4" borderId="11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84" fillId="0" borderId="20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49" fontId="75" fillId="0" borderId="18" xfId="0" applyNumberFormat="1" applyFont="1" applyBorder="1" applyAlignment="1">
      <alignment horizontal="center" vertical="center" wrapText="1"/>
    </xf>
    <xf numFmtId="49" fontId="75" fillId="0" borderId="13" xfId="0" applyNumberFormat="1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80" fillId="0" borderId="16" xfId="0" applyNumberFormat="1" applyFont="1" applyFill="1" applyBorder="1" applyAlignment="1">
      <alignment horizontal="center" vertical="center" textRotation="90" wrapText="1"/>
    </xf>
    <xf numFmtId="2" fontId="80" fillId="0" borderId="18" xfId="0" applyNumberFormat="1" applyFont="1" applyFill="1" applyBorder="1" applyAlignment="1">
      <alignment horizontal="center" vertical="center" textRotation="90" wrapText="1"/>
    </xf>
    <xf numFmtId="2" fontId="80" fillId="0" borderId="13" xfId="0" applyNumberFormat="1" applyFont="1" applyFill="1" applyBorder="1" applyAlignment="1">
      <alignment horizontal="center" vertical="center" textRotation="90" wrapText="1"/>
    </xf>
    <xf numFmtId="0" fontId="78" fillId="0" borderId="0" xfId="0" applyFont="1" applyFill="1" applyAlignment="1">
      <alignment horizontal="left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80" fillId="0" borderId="16" xfId="0" applyNumberFormat="1" applyFont="1" applyFill="1" applyBorder="1" applyAlignment="1">
      <alignment horizontal="center" vertical="top" wrapText="1"/>
    </xf>
    <xf numFmtId="49" fontId="80" fillId="0" borderId="18" xfId="0" applyNumberFormat="1" applyFont="1" applyFill="1" applyBorder="1" applyAlignment="1">
      <alignment horizontal="center" vertical="top" wrapText="1"/>
    </xf>
    <xf numFmtId="0" fontId="75" fillId="0" borderId="20" xfId="0" applyFont="1" applyFill="1" applyBorder="1" applyAlignment="1">
      <alignment horizontal="center" vertical="top" wrapText="1"/>
    </xf>
    <xf numFmtId="0" fontId="75" fillId="0" borderId="17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49" fontId="80" fillId="0" borderId="16" xfId="0" applyNumberFormat="1" applyFont="1" applyBorder="1" applyAlignment="1">
      <alignment horizontal="center" vertical="center" wrapText="1"/>
    </xf>
    <xf numFmtId="49" fontId="80" fillId="0" borderId="18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8" fillId="35" borderId="0" xfId="0" applyFont="1" applyFill="1" applyAlignment="1">
      <alignment horizontal="left" vertical="center" wrapText="1"/>
    </xf>
    <xf numFmtId="0" fontId="28" fillId="35" borderId="0" xfId="0" applyFont="1" applyFill="1" applyAlignment="1">
      <alignment horizontal="center" vertical="center" wrapText="1"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3" xfId="49"/>
    <cellStyle name="Comma 3 2" xfId="50"/>
    <cellStyle name="Comma 3 2 2" xfId="51"/>
    <cellStyle name="Comma 3 3" xfId="52"/>
    <cellStyle name="Comma 4" xfId="53"/>
    <cellStyle name="Comma 5" xfId="54"/>
    <cellStyle name="Comma 6" xfId="55"/>
    <cellStyle name="Comma 6 2" xfId="56"/>
    <cellStyle name="Comma 6 2 2" xfId="57"/>
    <cellStyle name="Comma 6 3" xfId="58"/>
    <cellStyle name="Comma 7" xfId="59"/>
    <cellStyle name="Comma 7 2" xfId="60"/>
    <cellStyle name="Comma 7 2 2" xfId="61"/>
    <cellStyle name="Comma 7 3" xfId="62"/>
    <cellStyle name="Comma 8" xfId="63"/>
    <cellStyle name="Comma 9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3" xfId="84"/>
    <cellStyle name="Normal 2 3 2" xfId="85"/>
    <cellStyle name="Normal 2 4" xfId="86"/>
    <cellStyle name="Normal 3" xfId="87"/>
    <cellStyle name="Normal 3 2" xfId="88"/>
    <cellStyle name="Normal 4" xfId="89"/>
    <cellStyle name="Normal 4 2" xfId="90"/>
    <cellStyle name="Normal 4 3" xfId="91"/>
    <cellStyle name="Normal 5" xfId="92"/>
    <cellStyle name="Normal 6" xfId="93"/>
    <cellStyle name="Normal 6 2" xfId="94"/>
    <cellStyle name="Normal 6 2 2" xfId="95"/>
    <cellStyle name="Normal 6 3" xfId="96"/>
    <cellStyle name="Normal 7" xfId="97"/>
    <cellStyle name="Normal 8" xfId="98"/>
    <cellStyle name="Normal 8 2" xfId="99"/>
    <cellStyle name="Normal 9" xfId="100"/>
    <cellStyle name="Note" xfId="101"/>
    <cellStyle name="Output" xfId="102"/>
    <cellStyle name="Percent" xfId="103"/>
    <cellStyle name="Style 1" xfId="104"/>
    <cellStyle name="Style 1 2" xfId="105"/>
    <cellStyle name="Style 1 3" xfId="106"/>
    <cellStyle name="Style 1 4" xfId="107"/>
    <cellStyle name="Title" xfId="108"/>
    <cellStyle name="Total" xfId="109"/>
    <cellStyle name="Warning Text" xfId="110"/>
    <cellStyle name="Обычный 2" xfId="111"/>
    <cellStyle name="Обычный 3" xfId="112"/>
    <cellStyle name="Обычный 4" xfId="113"/>
    <cellStyle name="Обычный 5" xfId="114"/>
    <cellStyle name="Обычный 7" xfId="115"/>
    <cellStyle name="Стиль 1" xfId="116"/>
    <cellStyle name="Стиль 1 2" xfId="117"/>
    <cellStyle name="Стиль 1 2 2" xfId="118"/>
    <cellStyle name="Стиль 1 2 3" xfId="119"/>
    <cellStyle name="Стиль 1 3" xfId="120"/>
    <cellStyle name="Финансовый 2" xfId="121"/>
    <cellStyle name="Финансовый 2 2" xfId="122"/>
    <cellStyle name="Финансовый 3" xfId="123"/>
    <cellStyle name="Финансовый 3 2" xfId="124"/>
    <cellStyle name="Финансовый 4" xfId="125"/>
    <cellStyle name="Финансовый 5" xfId="12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GGAK%20HAYT%202023\GGAK%20HAYT%202023\4.&#1343;&#1377;&#1404;&#1377;&#1406;&#1377;&#1408;&#1396;&#1377;&#1398;-&#1377;&#1402;&#1377;&#1408;&#1377;&#1407;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ԱՄՓՈՓ"/>
      <sheetName val="2-Ընդամենը ծախսեր 2-1"/>
      <sheetName val="2-Ընդամենը ծախսեր 2-2"/>
      <sheetName val="2-ԸՆԴԱՄԵՆԸ ԾԱԽՍԵՐ2-3"/>
      <sheetName val="3-Ծախսերի բացվածք"/>
      <sheetName val="4-ԿԱՊ"/>
      <sheetName val="5-դատդեպ-փոստային"/>
      <sheetName val="6-դատդեպ-կապ"/>
      <sheetName val="7-էլ-էներգիա"/>
      <sheetName val="8-էլ-էներգիա-ջեռուցում"/>
      <sheetName val="9-գազով ջեռուցում"/>
      <sheetName val="10-գործուղում"/>
      <sheetName val="11-ավտոմեքենա"/>
      <sheetName val="12-վարչական սարքավորումներ"/>
      <sheetName val="13համազգեստ"/>
      <sheetName val="14տարածքներ"/>
      <sheetName val="15ընթացիկ նորոգում"/>
      <sheetName val="16վերապատրաստում"/>
      <sheetName val="17կառուցվածք"/>
      <sheetName val="18հաստիքացուցակ"/>
      <sheetName val="18-1 հաստիքացուցակ"/>
      <sheetName val="19հարկ-մաքս"/>
      <sheetName val="20ԱԳՆ"/>
      <sheetName val="21հարկադիր"/>
      <sheetName val="22դատավորներ"/>
      <sheetName val="23դատ.ծառ."/>
      <sheetName val="24դատ.կարգադրիչ"/>
      <sheetName val="25դատախազ"/>
      <sheetName val="26դատախազ-պետծառ"/>
      <sheetName val="27Հակակոռուպ.կոմ"/>
      <sheetName val="28ՀԿ-աշխատակազմ"/>
      <sheetName val="29Քննչական"/>
      <sheetName val="30ՔԿ-դեպարտամենտ"/>
      <sheetName val="31աշխատավարձի ֆոն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2">
      <selection activeCell="O9" sqref="O9"/>
    </sheetView>
  </sheetViews>
  <sheetFormatPr defaultColWidth="9.140625" defaultRowHeight="12.75"/>
  <cols>
    <col min="1" max="3" width="7.28125" style="8" customWidth="1"/>
    <col min="4" max="4" width="9.140625" style="8" customWidth="1"/>
    <col min="5" max="5" width="10.421875" style="8" customWidth="1"/>
    <col min="6" max="6" width="42.140625" style="8" customWidth="1"/>
    <col min="7" max="7" width="16.7109375" style="7" customWidth="1"/>
    <col min="8" max="11" width="12.8515625" style="7" customWidth="1"/>
    <col min="12" max="16384" width="9.140625" style="8" customWidth="1"/>
  </cols>
  <sheetData>
    <row r="1" spans="7:11" s="13" customFormat="1" ht="23.25" customHeight="1">
      <c r="G1" s="121"/>
      <c r="H1" s="17" t="s">
        <v>0</v>
      </c>
      <c r="I1" s="17"/>
      <c r="J1" s="17"/>
      <c r="K1" s="17"/>
    </row>
    <row r="2" spans="1:12" s="201" customFormat="1" ht="40.5" customHeight="1">
      <c r="A2" s="224" t="s">
        <v>110</v>
      </c>
      <c r="B2" s="224"/>
      <c r="C2" s="224"/>
      <c r="D2" s="224"/>
      <c r="E2" s="224"/>
      <c r="F2" s="224"/>
      <c r="G2" s="225" t="s">
        <v>116</v>
      </c>
      <c r="H2" s="225"/>
      <c r="I2" s="225"/>
      <c r="J2" s="225"/>
      <c r="K2" s="225"/>
      <c r="L2" s="74"/>
    </row>
    <row r="3" spans="1:11" s="13" customFormat="1" ht="14.25">
      <c r="A3" s="230"/>
      <c r="B3" s="230"/>
      <c r="C3" s="230"/>
      <c r="D3" s="230"/>
      <c r="G3" s="17"/>
      <c r="H3" s="17"/>
      <c r="I3" s="17"/>
      <c r="J3" s="17"/>
      <c r="K3" s="17"/>
    </row>
    <row r="4" spans="7:11" s="13" customFormat="1" ht="13.5">
      <c r="G4" s="3"/>
      <c r="H4" s="3"/>
      <c r="I4" s="3"/>
      <c r="J4" s="3"/>
      <c r="K4" s="3"/>
    </row>
    <row r="5" spans="7:11" s="13" customFormat="1" ht="13.5" customHeight="1">
      <c r="G5" s="3"/>
      <c r="H5" s="3"/>
      <c r="I5" s="3" t="s">
        <v>86</v>
      </c>
      <c r="J5" s="3" t="s">
        <v>86</v>
      </c>
      <c r="K5" s="3" t="s">
        <v>86</v>
      </c>
    </row>
    <row r="6" spans="1:12" ht="13.5" customHeight="1">
      <c r="A6" s="220" t="s">
        <v>75</v>
      </c>
      <c r="B6" s="220" t="s">
        <v>76</v>
      </c>
      <c r="C6" s="220" t="s">
        <v>77</v>
      </c>
      <c r="D6" s="220" t="s">
        <v>78</v>
      </c>
      <c r="E6" s="220"/>
      <c r="F6" s="220" t="s">
        <v>83</v>
      </c>
      <c r="G6" s="231" t="s">
        <v>104</v>
      </c>
      <c r="H6" s="231" t="s">
        <v>105</v>
      </c>
      <c r="I6" s="231" t="s">
        <v>94</v>
      </c>
      <c r="J6" s="231" t="s">
        <v>100</v>
      </c>
      <c r="K6" s="231" t="s">
        <v>106</v>
      </c>
      <c r="L6" s="7"/>
    </row>
    <row r="7" spans="1:12" ht="50.25" customHeight="1">
      <c r="A7" s="220"/>
      <c r="B7" s="220"/>
      <c r="C7" s="220"/>
      <c r="D7" s="115" t="s">
        <v>79</v>
      </c>
      <c r="E7" s="115" t="s">
        <v>80</v>
      </c>
      <c r="F7" s="220"/>
      <c r="G7" s="232"/>
      <c r="H7" s="232"/>
      <c r="I7" s="232"/>
      <c r="J7" s="232"/>
      <c r="K7" s="232"/>
      <c r="L7" s="7"/>
    </row>
    <row r="8" spans="1:12" ht="13.5">
      <c r="A8" s="122">
        <v>1</v>
      </c>
      <c r="B8" s="122">
        <v>2</v>
      </c>
      <c r="C8" s="122">
        <v>3</v>
      </c>
      <c r="D8" s="122">
        <v>4</v>
      </c>
      <c r="E8" s="123">
        <v>5</v>
      </c>
      <c r="F8" s="123">
        <v>6</v>
      </c>
      <c r="G8" s="123">
        <v>7</v>
      </c>
      <c r="H8" s="123">
        <v>8</v>
      </c>
      <c r="I8" s="123">
        <v>9</v>
      </c>
      <c r="J8" s="123">
        <v>10</v>
      </c>
      <c r="K8" s="123">
        <v>11</v>
      </c>
      <c r="L8" s="7"/>
    </row>
    <row r="9" spans="1:11" s="80" customFormat="1" ht="24.75" customHeight="1">
      <c r="A9" s="124"/>
      <c r="B9" s="124"/>
      <c r="C9" s="124"/>
      <c r="D9" s="124"/>
      <c r="E9" s="228"/>
      <c r="F9" s="126" t="s">
        <v>114</v>
      </c>
      <c r="G9" s="23"/>
      <c r="H9" s="23"/>
      <c r="I9" s="23"/>
      <c r="J9" s="76"/>
      <c r="K9" s="76"/>
    </row>
    <row r="10" spans="1:11" s="80" customFormat="1" ht="31.5" customHeight="1">
      <c r="A10" s="226" t="s">
        <v>111</v>
      </c>
      <c r="B10" s="226" t="s">
        <v>112</v>
      </c>
      <c r="C10" s="226" t="s">
        <v>111</v>
      </c>
      <c r="D10" s="226" t="s">
        <v>113</v>
      </c>
      <c r="E10" s="228"/>
      <c r="F10" s="129" t="s">
        <v>85</v>
      </c>
      <c r="G10" s="125">
        <f>G13+G15+G17</f>
        <v>472328.6</v>
      </c>
      <c r="H10" s="125">
        <f>H13+H15+H17</f>
        <v>499385.5999999999</v>
      </c>
      <c r="I10" s="125">
        <f>I13+I15+I17</f>
        <v>499757.3999999999</v>
      </c>
      <c r="J10" s="125">
        <f>J13+J15+J17</f>
        <v>499757.3999999999</v>
      </c>
      <c r="K10" s="125">
        <f>K13+K15+K17</f>
        <v>499757.3999999999</v>
      </c>
    </row>
    <row r="11" spans="1:11" s="80" customFormat="1" ht="11.25" customHeight="1">
      <c r="A11" s="226"/>
      <c r="B11" s="226"/>
      <c r="C11" s="226"/>
      <c r="D11" s="226"/>
      <c r="E11" s="229"/>
      <c r="F11" s="130" t="s">
        <v>81</v>
      </c>
      <c r="G11" s="131"/>
      <c r="H11" s="131"/>
      <c r="I11" s="131"/>
      <c r="J11" s="134"/>
      <c r="K11" s="134"/>
    </row>
    <row r="12" spans="1:11" s="80" customFormat="1" ht="66" customHeight="1">
      <c r="A12" s="226"/>
      <c r="B12" s="226"/>
      <c r="C12" s="226"/>
      <c r="D12" s="226"/>
      <c r="E12" s="218">
        <v>11003</v>
      </c>
      <c r="F12" s="127" t="s">
        <v>130</v>
      </c>
      <c r="G12" s="125"/>
      <c r="H12" s="125"/>
      <c r="I12" s="125"/>
      <c r="J12" s="76"/>
      <c r="K12" s="76"/>
    </row>
    <row r="13" spans="1:11" s="80" customFormat="1" ht="41.25" customHeight="1">
      <c r="A13" s="226"/>
      <c r="B13" s="226"/>
      <c r="C13" s="226"/>
      <c r="D13" s="226"/>
      <c r="E13" s="219"/>
      <c r="F13" s="132" t="s">
        <v>87</v>
      </c>
      <c r="G13" s="125">
        <f>'2-1-ԸՆԴԱՄԵՆԸ ԾԱԽՍԵՐ'!E14</f>
        <v>411452.5</v>
      </c>
      <c r="H13" s="125">
        <f>'2-1-ԸՆԴԱՄԵՆԸ ԾԱԽՍԵՐ'!F14</f>
        <v>468777.3999999999</v>
      </c>
      <c r="I13" s="125">
        <f>'2-1-ԸՆԴԱՄԵՆԸ ԾԱԽՍԵՐ'!G14</f>
        <v>468777.3999999999</v>
      </c>
      <c r="J13" s="125">
        <f>'2-1-ԸՆԴԱՄԵՆԸ ԾԱԽՍԵՐ'!K14</f>
        <v>468777.3999999999</v>
      </c>
      <c r="K13" s="125">
        <f>'2-1-ԸՆԴԱՄԵՆԸ ԾԱԽՍԵՐ'!L14</f>
        <v>468777.3999999999</v>
      </c>
    </row>
    <row r="14" spans="1:11" s="80" customFormat="1" ht="31.5" customHeight="1">
      <c r="A14" s="226"/>
      <c r="B14" s="226"/>
      <c r="C14" s="226"/>
      <c r="D14" s="226"/>
      <c r="E14" s="221">
        <v>11015</v>
      </c>
      <c r="F14" s="128" t="s">
        <v>131</v>
      </c>
      <c r="G14" s="125"/>
      <c r="H14" s="125"/>
      <c r="I14" s="125"/>
      <c r="J14" s="76"/>
      <c r="K14" s="76"/>
    </row>
    <row r="15" spans="1:11" s="80" customFormat="1" ht="42.75" customHeight="1">
      <c r="A15" s="226"/>
      <c r="B15" s="226"/>
      <c r="C15" s="226"/>
      <c r="D15" s="226"/>
      <c r="E15" s="222"/>
      <c r="F15" s="133" t="s">
        <v>87</v>
      </c>
      <c r="G15" s="125">
        <f>'2-2 ԸՆԴԱՄԵՆԸ ԾԱԽՍԵՐ'!E13</f>
        <v>29028.300000000007</v>
      </c>
      <c r="H15" s="125">
        <f>'2-2 ԸՆԴԱՄԵՆԸ ԾԱԽՍԵՐ'!F13</f>
        <v>30608.200000000004</v>
      </c>
      <c r="I15" s="125">
        <f>'2-2 ԸՆԴԱՄԵՆԸ ԾԱԽՍԵՐ'!G13</f>
        <v>30980</v>
      </c>
      <c r="J15" s="75">
        <f>'2-2 ԸՆԴԱՄԵՆԸ ԾԱԽՍԵՐ'!K13</f>
        <v>30980</v>
      </c>
      <c r="K15" s="75">
        <f>'2-2 ԸՆԴԱՄԵՆԸ ԾԱԽՍԵՐ'!L13</f>
        <v>30980</v>
      </c>
    </row>
    <row r="16" spans="1:11" s="80" customFormat="1" ht="44.25" customHeight="1">
      <c r="A16" s="226"/>
      <c r="B16" s="226"/>
      <c r="C16" s="226"/>
      <c r="D16" s="226"/>
      <c r="E16" s="222">
        <v>31002</v>
      </c>
      <c r="F16" s="127" t="s">
        <v>132</v>
      </c>
      <c r="G16" s="125"/>
      <c r="H16" s="125"/>
      <c r="I16" s="125"/>
      <c r="J16" s="76"/>
      <c r="K16" s="76"/>
    </row>
    <row r="17" spans="1:11" s="80" customFormat="1" ht="53.25" customHeight="1">
      <c r="A17" s="227"/>
      <c r="B17" s="227"/>
      <c r="C17" s="227"/>
      <c r="D17" s="227"/>
      <c r="E17" s="223"/>
      <c r="F17" s="133" t="s">
        <v>133</v>
      </c>
      <c r="G17" s="125">
        <f>'2-3-ԸՆԴԱՄԵՆԸ ԾԱԽՍԵՐ'!E15</f>
        <v>31847.8</v>
      </c>
      <c r="H17" s="125">
        <f>+'[1]2-ԸՆԴԱՄԵՆԸ ԾԱԽՍԵՐ2-3'!F92</f>
        <v>0</v>
      </c>
      <c r="I17" s="125">
        <f>+'[1]2-ԸՆԴԱՄԵՆԸ ԾԱԽՍԵՐ2-3'!G92</f>
        <v>0</v>
      </c>
      <c r="J17" s="75">
        <v>0</v>
      </c>
      <c r="K17" s="75">
        <v>0</v>
      </c>
    </row>
  </sheetData>
  <sheetProtection/>
  <mergeCells count="21">
    <mergeCell ref="C6:C7"/>
    <mergeCell ref="E9:E11"/>
    <mergeCell ref="B6:B7"/>
    <mergeCell ref="A3:D3"/>
    <mergeCell ref="J6:J7"/>
    <mergeCell ref="K6:K7"/>
    <mergeCell ref="G6:G7"/>
    <mergeCell ref="I6:I7"/>
    <mergeCell ref="A6:A7"/>
    <mergeCell ref="F6:F7"/>
    <mergeCell ref="H6:H7"/>
    <mergeCell ref="E12:E13"/>
    <mergeCell ref="D6:E6"/>
    <mergeCell ref="E14:E15"/>
    <mergeCell ref="E16:E17"/>
    <mergeCell ref="A2:F2"/>
    <mergeCell ref="G2:K2"/>
    <mergeCell ref="A10:A17"/>
    <mergeCell ref="B10:B17"/>
    <mergeCell ref="C10:C17"/>
    <mergeCell ref="D10:D17"/>
  </mergeCells>
  <printOptions/>
  <pageMargins left="0.17" right="0.17" top="0.27" bottom="0.2" header="0.26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55">
      <selection activeCell="J95" sqref="J95"/>
    </sheetView>
  </sheetViews>
  <sheetFormatPr defaultColWidth="9.140625" defaultRowHeight="12.75"/>
  <cols>
    <col min="1" max="1" width="5.421875" style="170" customWidth="1"/>
    <col min="2" max="2" width="8.28125" style="170" customWidth="1"/>
    <col min="3" max="3" width="6.7109375" style="109" customWidth="1"/>
    <col min="4" max="4" width="45.57421875" style="148" customWidth="1"/>
    <col min="5" max="6" width="11.7109375" style="24" customWidth="1"/>
    <col min="7" max="7" width="11.00390625" style="24" customWidth="1"/>
    <col min="8" max="8" width="12.57421875" style="24" customWidth="1"/>
    <col min="9" max="9" width="14.7109375" style="24" customWidth="1"/>
    <col min="10" max="10" width="23.00390625" style="24" customWidth="1"/>
    <col min="11" max="12" width="11.00390625" style="24" customWidth="1"/>
    <col min="13" max="13" width="9.8515625" style="80" customWidth="1"/>
    <col min="14" max="16384" width="9.140625" style="80" customWidth="1"/>
  </cols>
  <sheetData>
    <row r="1" spans="1:10" ht="21.75" customHeight="1">
      <c r="A1" s="114"/>
      <c r="B1" s="114"/>
      <c r="J1" s="113" t="s">
        <v>141</v>
      </c>
    </row>
    <row r="2" spans="1:12" s="201" customFormat="1" ht="45.75" customHeight="1" thickBot="1">
      <c r="A2" s="242" t="s">
        <v>110</v>
      </c>
      <c r="B2" s="242"/>
      <c r="C2" s="242"/>
      <c r="D2" s="242"/>
      <c r="E2" s="242"/>
      <c r="F2" s="242"/>
      <c r="G2" s="242"/>
      <c r="H2" s="242"/>
      <c r="I2" s="225" t="s">
        <v>116</v>
      </c>
      <c r="J2" s="225"/>
      <c r="K2" s="225"/>
      <c r="L2" s="225"/>
    </row>
    <row r="3" spans="1:10" s="54" customFormat="1" ht="16.5">
      <c r="A3" s="149" t="s">
        <v>75</v>
      </c>
      <c r="B3" s="150" t="s">
        <v>111</v>
      </c>
      <c r="C3" s="52"/>
      <c r="D3" s="236"/>
      <c r="E3" s="236"/>
      <c r="F3" s="236"/>
      <c r="G3" s="236"/>
      <c r="H3" s="236"/>
      <c r="I3" s="236"/>
      <c r="J3" s="53"/>
    </row>
    <row r="4" spans="1:12" s="54" customFormat="1" ht="16.5">
      <c r="A4" s="151" t="s">
        <v>76</v>
      </c>
      <c r="B4" s="152" t="s">
        <v>112</v>
      </c>
      <c r="C4" s="52"/>
      <c r="D4" s="238" t="s">
        <v>115</v>
      </c>
      <c r="E4" s="238"/>
      <c r="F4" s="238"/>
      <c r="G4" s="238"/>
      <c r="H4" s="238"/>
      <c r="I4" s="238"/>
      <c r="J4" s="238"/>
      <c r="K4" s="238"/>
      <c r="L4" s="117"/>
    </row>
    <row r="5" spans="1:12" s="114" customFormat="1" ht="14.25">
      <c r="A5" s="151" t="s">
        <v>77</v>
      </c>
      <c r="B5" s="152" t="s">
        <v>111</v>
      </c>
      <c r="C5" s="153"/>
      <c r="D5" s="238"/>
      <c r="E5" s="238"/>
      <c r="F5" s="238"/>
      <c r="G5" s="238"/>
      <c r="H5" s="238"/>
      <c r="I5" s="238"/>
      <c r="J5" s="238"/>
      <c r="K5" s="238"/>
      <c r="L5" s="112"/>
    </row>
    <row r="6" spans="1:12" s="109" customFormat="1" ht="13.5">
      <c r="A6" s="241"/>
      <c r="B6" s="241"/>
      <c r="C6" s="154"/>
      <c r="D6" s="155"/>
      <c r="E6" s="156"/>
      <c r="F6" s="156"/>
      <c r="I6" s="158"/>
      <c r="K6" s="243" t="s">
        <v>63</v>
      </c>
      <c r="L6" s="243"/>
    </row>
    <row r="7" spans="1:12" s="109" customFormat="1" ht="13.5" customHeight="1">
      <c r="A7" s="220" t="s">
        <v>78</v>
      </c>
      <c r="B7" s="220"/>
      <c r="C7" s="239"/>
      <c r="D7" s="240"/>
      <c r="E7" s="107" t="s">
        <v>92</v>
      </c>
      <c r="F7" s="107" t="s">
        <v>93</v>
      </c>
      <c r="G7" s="110" t="s">
        <v>95</v>
      </c>
      <c r="H7" s="110"/>
      <c r="I7" s="110"/>
      <c r="J7" s="22"/>
      <c r="K7" s="108" t="s">
        <v>101</v>
      </c>
      <c r="L7" s="108" t="s">
        <v>107</v>
      </c>
    </row>
    <row r="8" spans="1:12" s="109" customFormat="1" ht="63.75">
      <c r="A8" s="55" t="s">
        <v>79</v>
      </c>
      <c r="B8" s="55" t="s">
        <v>80</v>
      </c>
      <c r="C8" s="159" t="s">
        <v>6</v>
      </c>
      <c r="D8" s="159" t="s">
        <v>68</v>
      </c>
      <c r="E8" s="22" t="s">
        <v>70</v>
      </c>
      <c r="F8" s="111" t="s">
        <v>2</v>
      </c>
      <c r="G8" s="22" t="s">
        <v>3</v>
      </c>
      <c r="H8" s="22" t="s">
        <v>108</v>
      </c>
      <c r="I8" s="160" t="s">
        <v>109</v>
      </c>
      <c r="J8" s="22" t="s">
        <v>59</v>
      </c>
      <c r="K8" s="22" t="s">
        <v>3</v>
      </c>
      <c r="L8" s="22" t="s">
        <v>3</v>
      </c>
    </row>
    <row r="9" spans="1:12" s="30" customFormat="1" ht="13.5">
      <c r="A9" s="161">
        <v>1</v>
      </c>
      <c r="B9" s="161">
        <v>2</v>
      </c>
      <c r="C9" s="161">
        <v>3</v>
      </c>
      <c r="D9" s="161">
        <v>4</v>
      </c>
      <c r="E9" s="161">
        <v>5</v>
      </c>
      <c r="F9" s="161">
        <v>6</v>
      </c>
      <c r="G9" s="161">
        <v>7</v>
      </c>
      <c r="H9" s="161">
        <v>8</v>
      </c>
      <c r="I9" s="161">
        <v>9</v>
      </c>
      <c r="J9" s="161">
        <v>10</v>
      </c>
      <c r="K9" s="161">
        <v>11</v>
      </c>
      <c r="L9" s="161">
        <v>12</v>
      </c>
    </row>
    <row r="10" spans="1:12" s="24" customFormat="1" ht="14.25" customHeight="1">
      <c r="A10" s="233" t="s">
        <v>113</v>
      </c>
      <c r="B10" s="162">
        <v>11003</v>
      </c>
      <c r="C10" s="56"/>
      <c r="D10" s="34" t="s">
        <v>57</v>
      </c>
      <c r="E10" s="84">
        <v>300</v>
      </c>
      <c r="F10" s="84">
        <v>303</v>
      </c>
      <c r="G10" s="84">
        <v>303</v>
      </c>
      <c r="H10" s="29">
        <f>+G10-F10</f>
        <v>0</v>
      </c>
      <c r="I10" s="29">
        <f aca="true" t="shared" si="0" ref="I10:I41">G10-E10</f>
        <v>3</v>
      </c>
      <c r="J10" s="29"/>
      <c r="K10" s="84">
        <v>303</v>
      </c>
      <c r="L10" s="84">
        <v>303</v>
      </c>
    </row>
    <row r="11" spans="1:12" s="24" customFormat="1" ht="13.5" customHeight="1">
      <c r="A11" s="234"/>
      <c r="B11" s="163"/>
      <c r="C11" s="57"/>
      <c r="D11" s="35"/>
      <c r="E11" s="125"/>
      <c r="F11" s="125"/>
      <c r="G11" s="125"/>
      <c r="H11" s="125"/>
      <c r="I11" s="125"/>
      <c r="J11" s="23"/>
      <c r="K11" s="83"/>
      <c r="L11" s="83"/>
    </row>
    <row r="12" spans="1:12" s="24" customFormat="1" ht="14.25" customHeight="1">
      <c r="A12" s="234"/>
      <c r="B12" s="163"/>
      <c r="C12" s="57"/>
      <c r="D12" s="36" t="s">
        <v>4</v>
      </c>
      <c r="E12" s="200">
        <v>1</v>
      </c>
      <c r="F12" s="200">
        <v>1</v>
      </c>
      <c r="G12" s="200">
        <v>1</v>
      </c>
      <c r="H12" s="200">
        <f aca="true" t="shared" si="1" ref="H12:H74">+G12-F12</f>
        <v>0</v>
      </c>
      <c r="I12" s="200">
        <f t="shared" si="0"/>
        <v>0</v>
      </c>
      <c r="J12" s="23"/>
      <c r="K12" s="83">
        <v>1</v>
      </c>
      <c r="L12" s="83">
        <v>1</v>
      </c>
    </row>
    <row r="13" spans="1:12" s="135" customFormat="1" ht="14.25" customHeight="1">
      <c r="A13" s="234"/>
      <c r="B13" s="237"/>
      <c r="C13" s="56"/>
      <c r="D13" s="42"/>
      <c r="E13" s="196"/>
      <c r="F13" s="196"/>
      <c r="G13" s="196"/>
      <c r="H13" s="196"/>
      <c r="I13" s="196"/>
      <c r="J13" s="29"/>
      <c r="K13" s="29"/>
      <c r="L13" s="29"/>
    </row>
    <row r="14" spans="1:12" s="30" customFormat="1" ht="14.25" customHeight="1">
      <c r="A14" s="234"/>
      <c r="B14" s="237"/>
      <c r="C14" s="58"/>
      <c r="D14" s="164" t="s">
        <v>5</v>
      </c>
      <c r="E14" s="197">
        <f>+E16+E85</f>
        <v>411452.5</v>
      </c>
      <c r="F14" s="197">
        <f>+F16+F85</f>
        <v>468777.3999999999</v>
      </c>
      <c r="G14" s="197">
        <f>+G16+G85</f>
        <v>468777.3999999999</v>
      </c>
      <c r="H14" s="197">
        <f t="shared" si="1"/>
        <v>0</v>
      </c>
      <c r="I14" s="197">
        <f t="shared" si="0"/>
        <v>57324.89999999991</v>
      </c>
      <c r="J14" s="31"/>
      <c r="K14" s="31">
        <f>G14</f>
        <v>468777.3999999999</v>
      </c>
      <c r="L14" s="31">
        <f>K14</f>
        <v>468777.3999999999</v>
      </c>
    </row>
    <row r="15" spans="1:12" s="30" customFormat="1" ht="14.25" customHeight="1">
      <c r="A15" s="234"/>
      <c r="B15" s="237"/>
      <c r="C15" s="59"/>
      <c r="D15" s="165" t="s">
        <v>69</v>
      </c>
      <c r="E15" s="125"/>
      <c r="F15" s="125"/>
      <c r="G15" s="125"/>
      <c r="H15" s="125"/>
      <c r="I15" s="125"/>
      <c r="J15" s="23"/>
      <c r="K15" s="23"/>
      <c r="L15" s="23"/>
    </row>
    <row r="16" spans="1:12" s="30" customFormat="1" ht="14.25" customHeight="1">
      <c r="A16" s="234"/>
      <c r="B16" s="237"/>
      <c r="C16" s="60"/>
      <c r="D16" s="37" t="s">
        <v>7</v>
      </c>
      <c r="E16" s="197">
        <f>E18+SUM(E24:E83)-E24-E29-E37-E51-E55-E74</f>
        <v>411452.5</v>
      </c>
      <c r="F16" s="197">
        <f>F18+SUM(F24:F83)-F24-F29-F37-F51-F55-F74</f>
        <v>468777.3999999999</v>
      </c>
      <c r="G16" s="197">
        <f>G18+SUM(G24:G83)-G24-G29-G37-G51-G55-G74</f>
        <v>468777.3999999999</v>
      </c>
      <c r="H16" s="197">
        <f>+G16-F16</f>
        <v>0</v>
      </c>
      <c r="I16" s="197">
        <f>G16-E16</f>
        <v>57324.89999999991</v>
      </c>
      <c r="J16" s="31"/>
      <c r="K16" s="31">
        <f>K18+SUM(K24:K83)-K24-K29-K37-K51-K55-K74</f>
        <v>452775.19999999995</v>
      </c>
      <c r="L16" s="31">
        <f>L18+SUM(L24:L83)-L24-L29-L37-L51-L55-L74</f>
        <v>452775.19999999995</v>
      </c>
    </row>
    <row r="17" spans="1:12" s="30" customFormat="1" ht="13.5" customHeight="1">
      <c r="A17" s="234"/>
      <c r="B17" s="237"/>
      <c r="C17" s="56"/>
      <c r="D17" s="35" t="s">
        <v>43</v>
      </c>
      <c r="E17" s="196"/>
      <c r="F17" s="196"/>
      <c r="G17" s="125"/>
      <c r="H17" s="125"/>
      <c r="I17" s="125"/>
      <c r="J17" s="29"/>
      <c r="K17" s="23"/>
      <c r="L17" s="23"/>
    </row>
    <row r="18" spans="1:12" s="30" customFormat="1" ht="14.25" customHeight="1">
      <c r="A18" s="234"/>
      <c r="B18" s="237"/>
      <c r="C18" s="61"/>
      <c r="D18" s="50" t="s">
        <v>84</v>
      </c>
      <c r="E18" s="198">
        <v>296912.4</v>
      </c>
      <c r="F18" s="198">
        <f>SUM(F20:F23)</f>
        <v>332166.6</v>
      </c>
      <c r="G18" s="198">
        <f>SUM(G20:G23)</f>
        <v>335599</v>
      </c>
      <c r="H18" s="198">
        <f>+G18-F18</f>
        <v>3432.4000000000233</v>
      </c>
      <c r="I18" s="198">
        <f>G18-E18</f>
        <v>38686.59999999998</v>
      </c>
      <c r="J18" s="72"/>
      <c r="K18" s="198">
        <f>SUM(K20:K23)</f>
        <v>335599</v>
      </c>
      <c r="L18" s="198">
        <f>SUM(L20:L23)</f>
        <v>335599</v>
      </c>
    </row>
    <row r="19" spans="1:12" s="30" customFormat="1" ht="13.5">
      <c r="A19" s="234"/>
      <c r="B19" s="166"/>
      <c r="C19" s="56"/>
      <c r="D19" s="35" t="s">
        <v>43</v>
      </c>
      <c r="E19" s="196"/>
      <c r="F19" s="196"/>
      <c r="G19" s="125"/>
      <c r="H19" s="125"/>
      <c r="I19" s="196"/>
      <c r="J19" s="29"/>
      <c r="K19" s="23"/>
      <c r="L19" s="23"/>
    </row>
    <row r="20" spans="1:12" s="30" customFormat="1" ht="53.25" customHeight="1">
      <c r="A20" s="234"/>
      <c r="B20" s="166"/>
      <c r="C20" s="62" t="s">
        <v>49</v>
      </c>
      <c r="D20" s="38" t="s">
        <v>8</v>
      </c>
      <c r="E20" s="196">
        <f>E18-E21</f>
        <v>292912.4</v>
      </c>
      <c r="F20" s="196">
        <v>324166.6</v>
      </c>
      <c r="G20" s="196">
        <v>332064</v>
      </c>
      <c r="H20" s="196">
        <f t="shared" si="1"/>
        <v>7897.400000000023</v>
      </c>
      <c r="I20" s="196">
        <f t="shared" si="0"/>
        <v>39151.59999999998</v>
      </c>
      <c r="J20" s="145" t="s">
        <v>140</v>
      </c>
      <c r="K20" s="29">
        <f>G20</f>
        <v>332064</v>
      </c>
      <c r="L20" s="29">
        <f>K20</f>
        <v>332064</v>
      </c>
    </row>
    <row r="21" spans="1:12" s="32" customFormat="1" ht="28.5">
      <c r="A21" s="234"/>
      <c r="B21" s="166"/>
      <c r="C21" s="62" t="s">
        <v>50</v>
      </c>
      <c r="D21" s="39" t="s">
        <v>9</v>
      </c>
      <c r="E21" s="196">
        <v>4000</v>
      </c>
      <c r="F21" s="196">
        <v>8000</v>
      </c>
      <c r="G21" s="196">
        <v>3535</v>
      </c>
      <c r="H21" s="196">
        <f t="shared" si="1"/>
        <v>-4465</v>
      </c>
      <c r="I21" s="196">
        <f t="shared" si="0"/>
        <v>-465</v>
      </c>
      <c r="J21" s="29"/>
      <c r="K21" s="29">
        <f>G21</f>
        <v>3535</v>
      </c>
      <c r="L21" s="29">
        <f>K21</f>
        <v>3535</v>
      </c>
    </row>
    <row r="22" spans="1:12" s="32" customFormat="1" ht="28.5" customHeight="1" hidden="1">
      <c r="A22" s="234"/>
      <c r="B22" s="166"/>
      <c r="C22" s="62" t="s">
        <v>51</v>
      </c>
      <c r="D22" s="39" t="s">
        <v>10</v>
      </c>
      <c r="E22" s="196"/>
      <c r="F22" s="196"/>
      <c r="G22" s="196"/>
      <c r="H22" s="196">
        <f>+G22-F22</f>
        <v>0</v>
      </c>
      <c r="I22" s="196">
        <f>G22-E22</f>
        <v>0</v>
      </c>
      <c r="J22" s="29"/>
      <c r="K22" s="29"/>
      <c r="L22" s="29">
        <f>K22</f>
        <v>0</v>
      </c>
    </row>
    <row r="23" spans="1:12" s="32" customFormat="1" ht="27" customHeight="1" hidden="1">
      <c r="A23" s="234"/>
      <c r="B23" s="166"/>
      <c r="C23" s="62" t="s">
        <v>102</v>
      </c>
      <c r="D23" s="39" t="s">
        <v>103</v>
      </c>
      <c r="E23" s="196"/>
      <c r="F23" s="196"/>
      <c r="G23" s="196"/>
      <c r="H23" s="196">
        <f>+G23-F23</f>
        <v>0</v>
      </c>
      <c r="I23" s="196">
        <f>G23-E23</f>
        <v>0</v>
      </c>
      <c r="J23" s="29"/>
      <c r="K23" s="29"/>
      <c r="L23" s="29">
        <f>K23</f>
        <v>0</v>
      </c>
    </row>
    <row r="24" spans="1:12" s="32" customFormat="1" ht="14.25">
      <c r="A24" s="234"/>
      <c r="B24" s="166"/>
      <c r="C24" s="63">
        <v>4212</v>
      </c>
      <c r="D24" s="50" t="s">
        <v>11</v>
      </c>
      <c r="E24" s="198">
        <f>E26+E27+E28</f>
        <v>2221.1</v>
      </c>
      <c r="F24" s="198">
        <f>F26+F27+F28</f>
        <v>4413.5</v>
      </c>
      <c r="G24" s="198">
        <f>G26+G27+G28</f>
        <v>4576.2</v>
      </c>
      <c r="H24" s="198">
        <f t="shared" si="1"/>
        <v>162.69999999999982</v>
      </c>
      <c r="I24" s="198">
        <f t="shared" si="0"/>
        <v>2355.1</v>
      </c>
      <c r="J24" s="72"/>
      <c r="K24" s="72">
        <f>K26+K27+K28</f>
        <v>4576.2</v>
      </c>
      <c r="L24" s="72">
        <f>L26+L27+L28</f>
        <v>4576.2</v>
      </c>
    </row>
    <row r="25" spans="1:12" s="32" customFormat="1" ht="13.5">
      <c r="A25" s="234"/>
      <c r="B25" s="166"/>
      <c r="C25" s="62"/>
      <c r="D25" s="35" t="s">
        <v>43</v>
      </c>
      <c r="E25" s="131"/>
      <c r="F25" s="131"/>
      <c r="G25" s="131"/>
      <c r="H25" s="131"/>
      <c r="I25" s="131"/>
      <c r="J25" s="44"/>
      <c r="K25" s="44"/>
      <c r="L25" s="44"/>
    </row>
    <row r="26" spans="1:12" s="32" customFormat="1" ht="13.5">
      <c r="A26" s="234"/>
      <c r="B26" s="166"/>
      <c r="C26" s="62"/>
      <c r="D26" s="35" t="s">
        <v>11</v>
      </c>
      <c r="E26" s="131">
        <v>2060</v>
      </c>
      <c r="F26" s="131">
        <v>3929.5</v>
      </c>
      <c r="G26" s="131">
        <v>4001.2</v>
      </c>
      <c r="H26" s="131">
        <f t="shared" si="1"/>
        <v>71.69999999999982</v>
      </c>
      <c r="I26" s="131">
        <f t="shared" si="0"/>
        <v>1941.1999999999998</v>
      </c>
      <c r="J26" s="144" t="s">
        <v>121</v>
      </c>
      <c r="K26" s="44">
        <f>G26</f>
        <v>4001.2</v>
      </c>
      <c r="L26" s="44">
        <f>K26</f>
        <v>4001.2</v>
      </c>
    </row>
    <row r="27" spans="1:12" s="32" customFormat="1" ht="13.5">
      <c r="A27" s="234"/>
      <c r="B27" s="166"/>
      <c r="C27" s="62"/>
      <c r="D27" s="35" t="s">
        <v>58</v>
      </c>
      <c r="E27" s="131"/>
      <c r="F27" s="131">
        <v>300</v>
      </c>
      <c r="G27" s="131">
        <v>200</v>
      </c>
      <c r="H27" s="131"/>
      <c r="I27" s="131"/>
      <c r="J27" s="44"/>
      <c r="K27" s="44">
        <v>200</v>
      </c>
      <c r="L27" s="44">
        <v>200</v>
      </c>
    </row>
    <row r="28" spans="1:12" s="32" customFormat="1" ht="13.5">
      <c r="A28" s="234"/>
      <c r="B28" s="166"/>
      <c r="C28" s="62"/>
      <c r="D28" s="35" t="s">
        <v>71</v>
      </c>
      <c r="E28" s="131">
        <v>161.1</v>
      </c>
      <c r="F28" s="131">
        <v>184</v>
      </c>
      <c r="G28" s="131">
        <v>375</v>
      </c>
      <c r="H28" s="131">
        <f>+G28-F28</f>
        <v>191</v>
      </c>
      <c r="I28" s="131">
        <f>G28-E28</f>
        <v>213.9</v>
      </c>
      <c r="J28" s="44"/>
      <c r="K28" s="44">
        <f>G28</f>
        <v>375</v>
      </c>
      <c r="L28" s="44">
        <f>K28</f>
        <v>375</v>
      </c>
    </row>
    <row r="29" spans="1:12" s="32" customFormat="1" ht="14.25">
      <c r="A29" s="234"/>
      <c r="B29" s="166"/>
      <c r="C29" s="63">
        <v>4213</v>
      </c>
      <c r="D29" s="50" t="s">
        <v>12</v>
      </c>
      <c r="E29" s="198">
        <f>E31+E32</f>
        <v>1858.8</v>
      </c>
      <c r="F29" s="198">
        <f>F31+F32</f>
        <v>1782.2</v>
      </c>
      <c r="G29" s="198">
        <f>G31+G32</f>
        <v>1979</v>
      </c>
      <c r="H29" s="198">
        <f t="shared" si="1"/>
        <v>196.79999999999995</v>
      </c>
      <c r="I29" s="198">
        <f t="shared" si="0"/>
        <v>120.20000000000005</v>
      </c>
      <c r="J29" s="72"/>
      <c r="K29" s="72">
        <f>K31+K32</f>
        <v>1979</v>
      </c>
      <c r="L29" s="72">
        <f>L31+L32</f>
        <v>1979</v>
      </c>
    </row>
    <row r="30" spans="1:12" s="32" customFormat="1" ht="13.5">
      <c r="A30" s="234"/>
      <c r="B30" s="166"/>
      <c r="C30" s="62"/>
      <c r="D30" s="35" t="s">
        <v>43</v>
      </c>
      <c r="E30" s="131"/>
      <c r="F30" s="131"/>
      <c r="G30" s="131"/>
      <c r="H30" s="131"/>
      <c r="I30" s="131"/>
      <c r="J30" s="44"/>
      <c r="K30" s="44"/>
      <c r="L30" s="44"/>
    </row>
    <row r="31" spans="1:12" s="32" customFormat="1" ht="27">
      <c r="A31" s="234"/>
      <c r="B31" s="166"/>
      <c r="C31" s="62"/>
      <c r="D31" s="41" t="s">
        <v>13</v>
      </c>
      <c r="E31" s="131">
        <v>878.8</v>
      </c>
      <c r="F31" s="131">
        <v>802.2</v>
      </c>
      <c r="G31" s="131">
        <v>999</v>
      </c>
      <c r="H31" s="131">
        <f t="shared" si="1"/>
        <v>196.79999999999995</v>
      </c>
      <c r="I31" s="131">
        <f t="shared" si="0"/>
        <v>120.20000000000005</v>
      </c>
      <c r="J31" s="73"/>
      <c r="K31" s="44">
        <f>G31</f>
        <v>999</v>
      </c>
      <c r="L31" s="44">
        <f>K31</f>
        <v>999</v>
      </c>
    </row>
    <row r="32" spans="1:12" s="32" customFormat="1" ht="27">
      <c r="A32" s="234"/>
      <c r="B32" s="166"/>
      <c r="C32" s="62"/>
      <c r="D32" s="41" t="s">
        <v>52</v>
      </c>
      <c r="E32" s="131">
        <v>980</v>
      </c>
      <c r="F32" s="131">
        <v>980</v>
      </c>
      <c r="G32" s="131">
        <v>980</v>
      </c>
      <c r="H32" s="131">
        <f t="shared" si="1"/>
        <v>0</v>
      </c>
      <c r="I32" s="131">
        <f t="shared" si="0"/>
        <v>0</v>
      </c>
      <c r="J32" s="44"/>
      <c r="K32" s="44">
        <f>G32</f>
        <v>980</v>
      </c>
      <c r="L32" s="44">
        <f>K32</f>
        <v>980</v>
      </c>
    </row>
    <row r="33" spans="1:12" s="32" customFormat="1" ht="14.25">
      <c r="A33" s="234"/>
      <c r="B33" s="166"/>
      <c r="C33" s="62">
        <v>4214</v>
      </c>
      <c r="D33" s="40" t="s">
        <v>14</v>
      </c>
      <c r="E33" s="131">
        <v>703.2</v>
      </c>
      <c r="F33" s="131">
        <v>786</v>
      </c>
      <c r="G33" s="131">
        <v>726</v>
      </c>
      <c r="H33" s="131">
        <f t="shared" si="1"/>
        <v>-60</v>
      </c>
      <c r="I33" s="131">
        <f t="shared" si="0"/>
        <v>22.799999999999955</v>
      </c>
      <c r="J33" s="44"/>
      <c r="K33" s="44">
        <f>K34</f>
        <v>726</v>
      </c>
      <c r="L33" s="44">
        <f>L34</f>
        <v>726</v>
      </c>
    </row>
    <row r="34" spans="1:12" s="30" customFormat="1" ht="27" customHeight="1">
      <c r="A34" s="234"/>
      <c r="B34" s="166"/>
      <c r="C34" s="62">
        <v>4215</v>
      </c>
      <c r="D34" s="40" t="s">
        <v>15</v>
      </c>
      <c r="E34" s="131"/>
      <c r="F34" s="131">
        <v>360</v>
      </c>
      <c r="G34" s="131">
        <v>360</v>
      </c>
      <c r="H34" s="131">
        <f t="shared" si="1"/>
        <v>0</v>
      </c>
      <c r="I34" s="131">
        <f t="shared" si="0"/>
        <v>360</v>
      </c>
      <c r="J34" s="44"/>
      <c r="K34" s="44">
        <f>G33</f>
        <v>726</v>
      </c>
      <c r="L34" s="44">
        <f>K34</f>
        <v>726</v>
      </c>
    </row>
    <row r="35" spans="1:12" s="24" customFormat="1" ht="14.25" customHeight="1" hidden="1">
      <c r="A35" s="234"/>
      <c r="B35" s="166"/>
      <c r="C35" s="62">
        <v>4216</v>
      </c>
      <c r="D35" s="40" t="s">
        <v>16</v>
      </c>
      <c r="E35" s="131"/>
      <c r="F35" s="131"/>
      <c r="G35" s="131"/>
      <c r="H35" s="131">
        <f t="shared" si="1"/>
        <v>0</v>
      </c>
      <c r="I35" s="131">
        <f t="shared" si="0"/>
        <v>0</v>
      </c>
      <c r="J35" s="44"/>
      <c r="K35" s="44"/>
      <c r="L35" s="44"/>
    </row>
    <row r="36" spans="1:12" s="24" customFormat="1" ht="14.25" customHeight="1" hidden="1">
      <c r="A36" s="234"/>
      <c r="B36" s="166"/>
      <c r="C36" s="62">
        <v>4217</v>
      </c>
      <c r="D36" s="40" t="s">
        <v>17</v>
      </c>
      <c r="E36" s="131"/>
      <c r="F36" s="131"/>
      <c r="G36" s="131"/>
      <c r="H36" s="131">
        <f t="shared" si="1"/>
        <v>0</v>
      </c>
      <c r="I36" s="131">
        <f t="shared" si="0"/>
        <v>0</v>
      </c>
      <c r="J36" s="44"/>
      <c r="K36" s="44"/>
      <c r="L36" s="44"/>
    </row>
    <row r="37" spans="1:12" s="24" customFormat="1" ht="14.25">
      <c r="A37" s="234"/>
      <c r="B37" s="166"/>
      <c r="C37" s="63"/>
      <c r="D37" s="50" t="s">
        <v>72</v>
      </c>
      <c r="E37" s="198">
        <f>E39+E40</f>
        <v>448.8</v>
      </c>
      <c r="F37" s="198">
        <f>F39+F40</f>
        <v>708</v>
      </c>
      <c r="G37" s="198">
        <f>G39+G40</f>
        <v>955</v>
      </c>
      <c r="H37" s="198">
        <f t="shared" si="1"/>
        <v>247</v>
      </c>
      <c r="I37" s="198">
        <f t="shared" si="0"/>
        <v>506.2</v>
      </c>
      <c r="J37" s="72"/>
      <c r="K37" s="72">
        <f>K39+K40</f>
        <v>955</v>
      </c>
      <c r="L37" s="72">
        <f>L39+L40</f>
        <v>955</v>
      </c>
    </row>
    <row r="38" spans="1:12" s="24" customFormat="1" ht="13.5">
      <c r="A38" s="234"/>
      <c r="B38" s="166"/>
      <c r="C38" s="62"/>
      <c r="D38" s="35" t="s">
        <v>43</v>
      </c>
      <c r="E38" s="125"/>
      <c r="F38" s="125"/>
      <c r="G38" s="125"/>
      <c r="H38" s="125"/>
      <c r="I38" s="125"/>
      <c r="J38" s="23"/>
      <c r="K38" s="23"/>
      <c r="L38" s="23"/>
    </row>
    <row r="39" spans="1:12" s="24" customFormat="1" ht="36" customHeight="1">
      <c r="A39" s="234"/>
      <c r="B39" s="166"/>
      <c r="C39" s="62">
        <v>4221</v>
      </c>
      <c r="D39" s="35" t="s">
        <v>18</v>
      </c>
      <c r="E39" s="125">
        <v>448.8</v>
      </c>
      <c r="F39" s="125">
        <v>708</v>
      </c>
      <c r="G39" s="125">
        <v>955</v>
      </c>
      <c r="H39" s="125">
        <f t="shared" si="1"/>
        <v>247</v>
      </c>
      <c r="I39" s="125">
        <f t="shared" si="0"/>
        <v>506.2</v>
      </c>
      <c r="J39" s="136" t="s">
        <v>135</v>
      </c>
      <c r="K39" s="23">
        <f>G39</f>
        <v>955</v>
      </c>
      <c r="L39" s="23">
        <f>K39</f>
        <v>955</v>
      </c>
    </row>
    <row r="40" spans="1:12" s="24" customFormat="1" ht="13.5" customHeight="1" hidden="1">
      <c r="A40" s="234"/>
      <c r="B40" s="166"/>
      <c r="C40" s="62">
        <v>4222</v>
      </c>
      <c r="D40" s="35" t="s">
        <v>19</v>
      </c>
      <c r="E40" s="125"/>
      <c r="F40" s="125"/>
      <c r="G40" s="125"/>
      <c r="H40" s="125">
        <f t="shared" si="1"/>
        <v>0</v>
      </c>
      <c r="I40" s="125">
        <f t="shared" si="0"/>
        <v>0</v>
      </c>
      <c r="J40" s="137"/>
      <c r="K40" s="23"/>
      <c r="L40" s="23">
        <f aca="true" t="shared" si="2" ref="L40:L50">K40</f>
        <v>0</v>
      </c>
    </row>
    <row r="41" spans="1:12" s="32" customFormat="1" ht="19.5" customHeight="1" hidden="1">
      <c r="A41" s="234"/>
      <c r="B41" s="166"/>
      <c r="C41" s="62">
        <v>4231</v>
      </c>
      <c r="D41" s="36" t="s">
        <v>20</v>
      </c>
      <c r="E41" s="125"/>
      <c r="F41" s="125"/>
      <c r="G41" s="125"/>
      <c r="H41" s="125">
        <f t="shared" si="1"/>
        <v>0</v>
      </c>
      <c r="I41" s="125">
        <f t="shared" si="0"/>
        <v>0</v>
      </c>
      <c r="J41" s="137"/>
      <c r="K41" s="23"/>
      <c r="L41" s="23">
        <f t="shared" si="2"/>
        <v>0</v>
      </c>
    </row>
    <row r="42" spans="1:12" s="32" customFormat="1" ht="39" customHeight="1">
      <c r="A42" s="234"/>
      <c r="B42" s="166"/>
      <c r="C42" s="62">
        <v>4232</v>
      </c>
      <c r="D42" s="36" t="s">
        <v>21</v>
      </c>
      <c r="E42" s="125">
        <v>1520</v>
      </c>
      <c r="F42" s="125">
        <v>7350</v>
      </c>
      <c r="G42" s="125">
        <v>7350</v>
      </c>
      <c r="H42" s="125">
        <f t="shared" si="1"/>
        <v>0</v>
      </c>
      <c r="I42" s="125">
        <f aca="true" t="shared" si="3" ref="I42:I74">G42-E42</f>
        <v>5830</v>
      </c>
      <c r="J42" s="138" t="s">
        <v>134</v>
      </c>
      <c r="K42" s="23">
        <f>G42</f>
        <v>7350</v>
      </c>
      <c r="L42" s="23">
        <f t="shared" si="2"/>
        <v>7350</v>
      </c>
    </row>
    <row r="43" spans="1:12" s="32" customFormat="1" ht="28.5">
      <c r="A43" s="234"/>
      <c r="B43" s="166"/>
      <c r="C43" s="62">
        <v>4233</v>
      </c>
      <c r="D43" s="36" t="s">
        <v>65</v>
      </c>
      <c r="E43" s="125">
        <v>114</v>
      </c>
      <c r="F43" s="125">
        <v>103</v>
      </c>
      <c r="G43" s="125">
        <v>158</v>
      </c>
      <c r="H43" s="125">
        <f t="shared" si="1"/>
        <v>55</v>
      </c>
      <c r="I43" s="125">
        <f t="shared" si="3"/>
        <v>44</v>
      </c>
      <c r="J43" s="138" t="s">
        <v>139</v>
      </c>
      <c r="K43" s="23">
        <f aca="true" t="shared" si="4" ref="K43:K50">G43</f>
        <v>158</v>
      </c>
      <c r="L43" s="23">
        <f t="shared" si="2"/>
        <v>158</v>
      </c>
    </row>
    <row r="44" spans="1:12" s="32" customFormat="1" ht="18.75" customHeight="1">
      <c r="A44" s="234"/>
      <c r="B44" s="166"/>
      <c r="C44" s="62">
        <v>4234</v>
      </c>
      <c r="D44" s="36" t="s">
        <v>22</v>
      </c>
      <c r="E44" s="131">
        <v>50</v>
      </c>
      <c r="F44" s="131">
        <v>50</v>
      </c>
      <c r="G44" s="131">
        <v>50</v>
      </c>
      <c r="H44" s="131">
        <f t="shared" si="1"/>
        <v>0</v>
      </c>
      <c r="I44" s="131">
        <f t="shared" si="3"/>
        <v>0</v>
      </c>
      <c r="J44" s="139"/>
      <c r="K44" s="23">
        <f t="shared" si="4"/>
        <v>50</v>
      </c>
      <c r="L44" s="23">
        <f t="shared" si="2"/>
        <v>50</v>
      </c>
    </row>
    <row r="45" spans="1:12" s="30" customFormat="1" ht="18.75" customHeight="1">
      <c r="A45" s="234"/>
      <c r="B45" s="166"/>
      <c r="C45" s="62">
        <v>4235</v>
      </c>
      <c r="D45" s="36" t="s">
        <v>23</v>
      </c>
      <c r="E45" s="131">
        <v>1665</v>
      </c>
      <c r="F45" s="131">
        <v>100</v>
      </c>
      <c r="G45" s="131"/>
      <c r="H45" s="131">
        <f t="shared" si="1"/>
        <v>-100</v>
      </c>
      <c r="I45" s="131">
        <f t="shared" si="3"/>
        <v>-1665</v>
      </c>
      <c r="J45" s="139"/>
      <c r="K45" s="23">
        <f t="shared" si="4"/>
        <v>0</v>
      </c>
      <c r="L45" s="23">
        <f t="shared" si="2"/>
        <v>0</v>
      </c>
    </row>
    <row r="46" spans="1:12" s="32" customFormat="1" ht="28.5" customHeight="1" hidden="1">
      <c r="A46" s="234"/>
      <c r="B46" s="166"/>
      <c r="C46" s="62">
        <v>4236</v>
      </c>
      <c r="D46" s="36" t="s">
        <v>24</v>
      </c>
      <c r="E46" s="131"/>
      <c r="F46" s="131"/>
      <c r="G46" s="131"/>
      <c r="H46" s="131">
        <f t="shared" si="1"/>
        <v>0</v>
      </c>
      <c r="I46" s="131">
        <f t="shared" si="3"/>
        <v>0</v>
      </c>
      <c r="J46" s="139"/>
      <c r="K46" s="23">
        <f t="shared" si="4"/>
        <v>0</v>
      </c>
      <c r="L46" s="23">
        <f t="shared" si="2"/>
        <v>0</v>
      </c>
    </row>
    <row r="47" spans="1:12" s="30" customFormat="1" ht="18.75" customHeight="1" hidden="1">
      <c r="A47" s="234"/>
      <c r="B47" s="166"/>
      <c r="C47" s="62">
        <v>4237</v>
      </c>
      <c r="D47" s="36" t="s">
        <v>25</v>
      </c>
      <c r="E47" s="131"/>
      <c r="F47" s="131"/>
      <c r="G47" s="131"/>
      <c r="H47" s="131">
        <f t="shared" si="1"/>
        <v>0</v>
      </c>
      <c r="I47" s="131">
        <f t="shared" si="3"/>
        <v>0</v>
      </c>
      <c r="J47" s="139"/>
      <c r="K47" s="23">
        <f t="shared" si="4"/>
        <v>0</v>
      </c>
      <c r="L47" s="23">
        <f t="shared" si="2"/>
        <v>0</v>
      </c>
    </row>
    <row r="48" spans="1:12" s="30" customFormat="1" ht="18.75" customHeight="1" hidden="1">
      <c r="A48" s="234"/>
      <c r="B48" s="166"/>
      <c r="C48" s="62">
        <v>4239</v>
      </c>
      <c r="D48" s="34" t="s">
        <v>26</v>
      </c>
      <c r="E48" s="196"/>
      <c r="F48" s="196"/>
      <c r="G48" s="196"/>
      <c r="H48" s="196">
        <f t="shared" si="1"/>
        <v>0</v>
      </c>
      <c r="I48" s="196">
        <f t="shared" si="3"/>
        <v>0</v>
      </c>
      <c r="J48" s="140"/>
      <c r="K48" s="23">
        <f t="shared" si="4"/>
        <v>0</v>
      </c>
      <c r="L48" s="23">
        <f t="shared" si="2"/>
        <v>0</v>
      </c>
    </row>
    <row r="49" spans="1:12" s="30" customFormat="1" ht="18.75" customHeight="1">
      <c r="A49" s="234"/>
      <c r="B49" s="166"/>
      <c r="C49" s="62">
        <v>4241</v>
      </c>
      <c r="D49" s="36" t="s">
        <v>27</v>
      </c>
      <c r="E49" s="131">
        <v>1468.8</v>
      </c>
      <c r="F49" s="131">
        <v>3572.4</v>
      </c>
      <c r="G49" s="131">
        <v>1472.4</v>
      </c>
      <c r="H49" s="131">
        <f t="shared" si="1"/>
        <v>-2100</v>
      </c>
      <c r="I49" s="131">
        <f t="shared" si="3"/>
        <v>3.6000000000001364</v>
      </c>
      <c r="J49" s="139"/>
      <c r="K49" s="23">
        <f t="shared" si="4"/>
        <v>1472.4</v>
      </c>
      <c r="L49" s="23">
        <f t="shared" si="2"/>
        <v>1472.4</v>
      </c>
    </row>
    <row r="50" spans="1:12" s="30" customFormat="1" ht="28.5">
      <c r="A50" s="234"/>
      <c r="B50" s="166"/>
      <c r="C50" s="62">
        <v>4251</v>
      </c>
      <c r="D50" s="34" t="s">
        <v>28</v>
      </c>
      <c r="E50" s="196"/>
      <c r="F50" s="196">
        <v>2000</v>
      </c>
      <c r="G50" s="196">
        <v>600</v>
      </c>
      <c r="H50" s="196">
        <f t="shared" si="1"/>
        <v>-1400</v>
      </c>
      <c r="I50" s="196">
        <f t="shared" si="3"/>
        <v>600</v>
      </c>
      <c r="J50" s="139" t="s">
        <v>120</v>
      </c>
      <c r="K50" s="23">
        <f t="shared" si="4"/>
        <v>600</v>
      </c>
      <c r="L50" s="23">
        <f t="shared" si="2"/>
        <v>600</v>
      </c>
    </row>
    <row r="51" spans="1:12" s="30" customFormat="1" ht="28.5">
      <c r="A51" s="234"/>
      <c r="B51" s="166"/>
      <c r="C51" s="63">
        <v>4252</v>
      </c>
      <c r="D51" s="50" t="s">
        <v>29</v>
      </c>
      <c r="E51" s="198">
        <f>E53+E54</f>
        <v>16653</v>
      </c>
      <c r="F51" s="198">
        <f>F53+F54</f>
        <v>17586.4</v>
      </c>
      <c r="G51" s="198">
        <f>G53+G54</f>
        <v>16468.2</v>
      </c>
      <c r="H51" s="198">
        <f>H53+H54</f>
        <v>-1118.2000000000007</v>
      </c>
      <c r="I51" s="198">
        <f>I53+I54</f>
        <v>-184.79999999999927</v>
      </c>
      <c r="J51" s="72"/>
      <c r="K51" s="72">
        <f>K53+K54</f>
        <v>100</v>
      </c>
      <c r="L51" s="72">
        <f>L53+L54</f>
        <v>100</v>
      </c>
    </row>
    <row r="52" spans="1:12" s="30" customFormat="1" ht="13.5">
      <c r="A52" s="234"/>
      <c r="B52" s="166"/>
      <c r="C52" s="62"/>
      <c r="D52" s="35" t="s">
        <v>43</v>
      </c>
      <c r="E52" s="196"/>
      <c r="F52" s="196"/>
      <c r="G52" s="196"/>
      <c r="H52" s="196"/>
      <c r="I52" s="196"/>
      <c r="J52" s="29"/>
      <c r="K52" s="29"/>
      <c r="L52" s="29"/>
    </row>
    <row r="53" spans="1:12" s="32" customFormat="1" ht="27">
      <c r="A53" s="234"/>
      <c r="B53" s="166"/>
      <c r="C53" s="62"/>
      <c r="D53" s="42" t="s">
        <v>30</v>
      </c>
      <c r="E53" s="196">
        <v>104</v>
      </c>
      <c r="F53" s="196">
        <v>100</v>
      </c>
      <c r="G53" s="196">
        <v>100</v>
      </c>
      <c r="H53" s="196">
        <f t="shared" si="1"/>
        <v>0</v>
      </c>
      <c r="I53" s="196">
        <f t="shared" si="3"/>
        <v>-4</v>
      </c>
      <c r="J53" s="145"/>
      <c r="K53" s="29">
        <f>G53</f>
        <v>100</v>
      </c>
      <c r="L53" s="29">
        <f>K53</f>
        <v>100</v>
      </c>
    </row>
    <row r="54" spans="1:12" s="32" customFormat="1" ht="27">
      <c r="A54" s="234"/>
      <c r="B54" s="166"/>
      <c r="C54" s="62"/>
      <c r="D54" s="42" t="s">
        <v>31</v>
      </c>
      <c r="E54" s="196">
        <v>16549</v>
      </c>
      <c r="F54" s="196">
        <v>17486.4</v>
      </c>
      <c r="G54" s="196">
        <v>16368.2</v>
      </c>
      <c r="H54" s="196">
        <f t="shared" si="1"/>
        <v>-1118.2000000000007</v>
      </c>
      <c r="I54" s="196">
        <f t="shared" si="3"/>
        <v>-180.79999999999927</v>
      </c>
      <c r="J54" s="145" t="s">
        <v>136</v>
      </c>
      <c r="K54" s="29"/>
      <c r="L54" s="29"/>
    </row>
    <row r="55" spans="1:12" s="32" customFormat="1" ht="14.25">
      <c r="A55" s="234"/>
      <c r="B55" s="166"/>
      <c r="C55" s="63">
        <v>4261</v>
      </c>
      <c r="D55" s="50" t="s">
        <v>32</v>
      </c>
      <c r="E55" s="198">
        <f>E57+E58</f>
        <v>197.4</v>
      </c>
      <c r="F55" s="198">
        <f>F57+F58</f>
        <v>300</v>
      </c>
      <c r="G55" s="198">
        <f>G57+G58</f>
        <v>980</v>
      </c>
      <c r="H55" s="198">
        <f t="shared" si="1"/>
        <v>680</v>
      </c>
      <c r="I55" s="198">
        <f t="shared" si="3"/>
        <v>782.6</v>
      </c>
      <c r="J55" s="146"/>
      <c r="K55" s="72">
        <f>K57+K58</f>
        <v>500</v>
      </c>
      <c r="L55" s="72">
        <f>L57+L58</f>
        <v>980</v>
      </c>
    </row>
    <row r="56" spans="1:12" s="32" customFormat="1" ht="13.5">
      <c r="A56" s="234"/>
      <c r="B56" s="166"/>
      <c r="C56" s="62"/>
      <c r="D56" s="35" t="s">
        <v>43</v>
      </c>
      <c r="E56" s="131"/>
      <c r="F56" s="131"/>
      <c r="G56" s="131"/>
      <c r="H56" s="131"/>
      <c r="I56" s="131"/>
      <c r="J56" s="144"/>
      <c r="K56" s="44"/>
      <c r="L56" s="44"/>
    </row>
    <row r="57" spans="1:12" s="32" customFormat="1" ht="27">
      <c r="A57" s="234"/>
      <c r="B57" s="166"/>
      <c r="C57" s="62"/>
      <c r="D57" s="35" t="s">
        <v>33</v>
      </c>
      <c r="E57" s="131">
        <v>197.4</v>
      </c>
      <c r="F57" s="131">
        <v>300</v>
      </c>
      <c r="G57" s="131">
        <v>500</v>
      </c>
      <c r="H57" s="131">
        <f t="shared" si="1"/>
        <v>200</v>
      </c>
      <c r="I57" s="131">
        <f t="shared" si="3"/>
        <v>302.6</v>
      </c>
      <c r="J57" s="144" t="s">
        <v>120</v>
      </c>
      <c r="K57" s="44">
        <f>G57</f>
        <v>500</v>
      </c>
      <c r="L57" s="44">
        <f>G57</f>
        <v>500</v>
      </c>
    </row>
    <row r="58" spans="1:12" s="32" customFormat="1" ht="13.5">
      <c r="A58" s="234"/>
      <c r="B58" s="166"/>
      <c r="C58" s="62"/>
      <c r="D58" s="35" t="s">
        <v>34</v>
      </c>
      <c r="E58" s="131"/>
      <c r="F58" s="131"/>
      <c r="G58" s="131">
        <v>480</v>
      </c>
      <c r="H58" s="131">
        <f t="shared" si="1"/>
        <v>480</v>
      </c>
      <c r="I58" s="131">
        <f t="shared" si="3"/>
        <v>480</v>
      </c>
      <c r="J58" s="144"/>
      <c r="K58" s="44">
        <v>0</v>
      </c>
      <c r="L58" s="44">
        <f aca="true" t="shared" si="5" ref="L58:L73">G58</f>
        <v>480</v>
      </c>
    </row>
    <row r="59" spans="1:12" s="32" customFormat="1" ht="14.25" customHeight="1" hidden="1">
      <c r="A59" s="234"/>
      <c r="B59" s="166"/>
      <c r="C59" s="62">
        <v>4262</v>
      </c>
      <c r="D59" s="36" t="s">
        <v>61</v>
      </c>
      <c r="E59" s="131"/>
      <c r="F59" s="131"/>
      <c r="G59" s="131"/>
      <c r="H59" s="131">
        <f t="shared" si="1"/>
        <v>0</v>
      </c>
      <c r="I59" s="131">
        <f t="shared" si="3"/>
        <v>0</v>
      </c>
      <c r="J59" s="144"/>
      <c r="K59" s="44">
        <f aca="true" t="shared" si="6" ref="K59:K72">G59</f>
        <v>0</v>
      </c>
      <c r="L59" s="44">
        <f t="shared" si="5"/>
        <v>0</v>
      </c>
    </row>
    <row r="60" spans="1:12" s="32" customFormat="1" ht="14.25">
      <c r="A60" s="234"/>
      <c r="B60" s="166"/>
      <c r="C60" s="62">
        <v>4264</v>
      </c>
      <c r="D60" s="36" t="s">
        <v>60</v>
      </c>
      <c r="E60" s="131">
        <v>284.7</v>
      </c>
      <c r="F60" s="131">
        <v>300</v>
      </c>
      <c r="G60" s="131">
        <v>300</v>
      </c>
      <c r="H60" s="131">
        <f t="shared" si="1"/>
        <v>0</v>
      </c>
      <c r="I60" s="131">
        <f t="shared" si="3"/>
        <v>15.300000000000011</v>
      </c>
      <c r="J60" s="144"/>
      <c r="K60" s="44">
        <v>300</v>
      </c>
      <c r="L60" s="44">
        <f t="shared" si="5"/>
        <v>300</v>
      </c>
    </row>
    <row r="61" spans="1:12" s="32" customFormat="1" ht="22.5" customHeight="1" hidden="1">
      <c r="A61" s="234"/>
      <c r="B61" s="166"/>
      <c r="C61" s="62">
        <v>4266</v>
      </c>
      <c r="D61" s="36" t="s">
        <v>74</v>
      </c>
      <c r="E61" s="131"/>
      <c r="F61" s="131"/>
      <c r="G61" s="131"/>
      <c r="H61" s="131">
        <f t="shared" si="1"/>
        <v>0</v>
      </c>
      <c r="I61" s="131">
        <f t="shared" si="3"/>
        <v>0</v>
      </c>
      <c r="J61" s="144"/>
      <c r="K61" s="44">
        <f t="shared" si="6"/>
        <v>0</v>
      </c>
      <c r="L61" s="44">
        <f t="shared" si="5"/>
        <v>0</v>
      </c>
    </row>
    <row r="62" spans="1:14" s="32" customFormat="1" ht="14.25">
      <c r="A62" s="234"/>
      <c r="B62" s="166"/>
      <c r="C62" s="62">
        <v>4267</v>
      </c>
      <c r="D62" s="36" t="s">
        <v>62</v>
      </c>
      <c r="E62" s="131">
        <v>7419.8</v>
      </c>
      <c r="F62" s="131">
        <v>8692.3</v>
      </c>
      <c r="G62" s="131">
        <v>7550</v>
      </c>
      <c r="H62" s="131">
        <f t="shared" si="1"/>
        <v>-1142.2999999999993</v>
      </c>
      <c r="I62" s="131">
        <f t="shared" si="3"/>
        <v>130.19999999999982</v>
      </c>
      <c r="J62" s="144"/>
      <c r="K62" s="44">
        <v>8030</v>
      </c>
      <c r="L62" s="44">
        <f t="shared" si="5"/>
        <v>7550</v>
      </c>
      <c r="N62" s="32" t="s">
        <v>137</v>
      </c>
    </row>
    <row r="63" spans="1:12" s="32" customFormat="1" ht="14.25">
      <c r="A63" s="234"/>
      <c r="B63" s="166"/>
      <c r="C63" s="62">
        <v>4269</v>
      </c>
      <c r="D63" s="36" t="s">
        <v>35</v>
      </c>
      <c r="E63" s="131">
        <v>598</v>
      </c>
      <c r="F63" s="131">
        <v>1090</v>
      </c>
      <c r="G63" s="131">
        <v>600</v>
      </c>
      <c r="H63" s="131">
        <f t="shared" si="1"/>
        <v>-490</v>
      </c>
      <c r="I63" s="131">
        <f t="shared" si="3"/>
        <v>2</v>
      </c>
      <c r="J63" s="144"/>
      <c r="K63" s="44">
        <f t="shared" si="6"/>
        <v>600</v>
      </c>
      <c r="L63" s="44">
        <f t="shared" si="5"/>
        <v>600</v>
      </c>
    </row>
    <row r="64" spans="1:12" s="32" customFormat="1" ht="28.5" customHeight="1" hidden="1">
      <c r="A64" s="234"/>
      <c r="B64" s="166"/>
      <c r="C64" s="62">
        <v>4511</v>
      </c>
      <c r="D64" s="34" t="s">
        <v>36</v>
      </c>
      <c r="E64" s="131"/>
      <c r="F64" s="131"/>
      <c r="G64" s="131"/>
      <c r="H64" s="131">
        <f t="shared" si="1"/>
        <v>0</v>
      </c>
      <c r="I64" s="131">
        <f t="shared" si="3"/>
        <v>0</v>
      </c>
      <c r="J64" s="144"/>
      <c r="K64" s="44">
        <f t="shared" si="6"/>
        <v>0</v>
      </c>
      <c r="L64" s="44">
        <f t="shared" si="5"/>
        <v>0</v>
      </c>
    </row>
    <row r="65" spans="1:12" s="33" customFormat="1" ht="28.5" customHeight="1" hidden="1">
      <c r="A65" s="234"/>
      <c r="B65" s="166"/>
      <c r="C65" s="62">
        <v>4621</v>
      </c>
      <c r="D65" s="34" t="s">
        <v>37</v>
      </c>
      <c r="E65" s="131"/>
      <c r="F65" s="131"/>
      <c r="G65" s="131"/>
      <c r="H65" s="131">
        <f t="shared" si="1"/>
        <v>0</v>
      </c>
      <c r="I65" s="131">
        <f t="shared" si="3"/>
        <v>0</v>
      </c>
      <c r="J65" s="167"/>
      <c r="K65" s="44">
        <f t="shared" si="6"/>
        <v>0</v>
      </c>
      <c r="L65" s="44">
        <f t="shared" si="5"/>
        <v>0</v>
      </c>
    </row>
    <row r="66" spans="1:12" s="33" customFormat="1" ht="28.5" customHeight="1" hidden="1">
      <c r="A66" s="234"/>
      <c r="B66" s="166"/>
      <c r="C66" s="62">
        <v>4631</v>
      </c>
      <c r="D66" s="34" t="s">
        <v>64</v>
      </c>
      <c r="E66" s="131"/>
      <c r="F66" s="131"/>
      <c r="G66" s="131"/>
      <c r="H66" s="131">
        <f t="shared" si="1"/>
        <v>0</v>
      </c>
      <c r="I66" s="131">
        <f t="shared" si="3"/>
        <v>0</v>
      </c>
      <c r="J66" s="167"/>
      <c r="K66" s="44">
        <f t="shared" si="6"/>
        <v>0</v>
      </c>
      <c r="L66" s="44">
        <f t="shared" si="5"/>
        <v>0</v>
      </c>
    </row>
    <row r="67" spans="1:12" s="33" customFormat="1" ht="21.75" customHeight="1" hidden="1">
      <c r="A67" s="234"/>
      <c r="B67" s="166"/>
      <c r="C67" s="62">
        <v>4632</v>
      </c>
      <c r="D67" s="34" t="s">
        <v>56</v>
      </c>
      <c r="E67" s="131"/>
      <c r="F67" s="131"/>
      <c r="G67" s="131"/>
      <c r="H67" s="131">
        <f t="shared" si="1"/>
        <v>0</v>
      </c>
      <c r="I67" s="131">
        <f t="shared" si="3"/>
        <v>0</v>
      </c>
      <c r="J67" s="144"/>
      <c r="K67" s="44">
        <f t="shared" si="6"/>
        <v>0</v>
      </c>
      <c r="L67" s="44">
        <f t="shared" si="5"/>
        <v>0</v>
      </c>
    </row>
    <row r="68" spans="1:12" s="33" customFormat="1" ht="42" customHeight="1" hidden="1">
      <c r="A68" s="234"/>
      <c r="B68" s="166"/>
      <c r="C68" s="62" t="s">
        <v>88</v>
      </c>
      <c r="D68" s="34" t="s">
        <v>89</v>
      </c>
      <c r="E68" s="131"/>
      <c r="F68" s="131"/>
      <c r="G68" s="131"/>
      <c r="H68" s="131"/>
      <c r="I68" s="131"/>
      <c r="J68" s="144"/>
      <c r="K68" s="44">
        <f t="shared" si="6"/>
        <v>0</v>
      </c>
      <c r="L68" s="44">
        <f t="shared" si="5"/>
        <v>0</v>
      </c>
    </row>
    <row r="69" spans="1:12" s="33" customFormat="1" ht="48.75" customHeight="1" hidden="1">
      <c r="A69" s="234"/>
      <c r="B69" s="166"/>
      <c r="C69" s="62">
        <v>4638</v>
      </c>
      <c r="D69" s="34" t="s">
        <v>91</v>
      </c>
      <c r="E69" s="131"/>
      <c r="F69" s="131"/>
      <c r="G69" s="131"/>
      <c r="H69" s="131">
        <f t="shared" si="1"/>
        <v>0</v>
      </c>
      <c r="I69" s="131">
        <f t="shared" si="3"/>
        <v>0</v>
      </c>
      <c r="J69" s="144"/>
      <c r="K69" s="44">
        <f t="shared" si="6"/>
        <v>0</v>
      </c>
      <c r="L69" s="44">
        <f t="shared" si="5"/>
        <v>0</v>
      </c>
    </row>
    <row r="70" spans="1:12" s="33" customFormat="1" ht="23.25" customHeight="1" hidden="1">
      <c r="A70" s="234"/>
      <c r="B70" s="166"/>
      <c r="C70" s="62" t="s">
        <v>66</v>
      </c>
      <c r="D70" s="34" t="s">
        <v>67</v>
      </c>
      <c r="E70" s="131"/>
      <c r="F70" s="131"/>
      <c r="G70" s="131"/>
      <c r="H70" s="131">
        <f t="shared" si="1"/>
        <v>0</v>
      </c>
      <c r="I70" s="131">
        <f t="shared" si="3"/>
        <v>0</v>
      </c>
      <c r="J70" s="144"/>
      <c r="K70" s="44">
        <f t="shared" si="6"/>
        <v>0</v>
      </c>
      <c r="L70" s="44">
        <f t="shared" si="5"/>
        <v>0</v>
      </c>
    </row>
    <row r="71" spans="1:12" s="33" customFormat="1" ht="42.75" customHeight="1" hidden="1">
      <c r="A71" s="234"/>
      <c r="B71" s="166"/>
      <c r="C71" s="62" t="s">
        <v>96</v>
      </c>
      <c r="D71" s="34" t="s">
        <v>97</v>
      </c>
      <c r="E71" s="131"/>
      <c r="F71" s="131"/>
      <c r="G71" s="131"/>
      <c r="H71" s="131">
        <f>+G71-F71</f>
        <v>0</v>
      </c>
      <c r="I71" s="131">
        <f>G71-E71</f>
        <v>0</v>
      </c>
      <c r="J71" s="144"/>
      <c r="K71" s="44">
        <f t="shared" si="6"/>
        <v>0</v>
      </c>
      <c r="L71" s="44">
        <f t="shared" si="5"/>
        <v>0</v>
      </c>
    </row>
    <row r="72" spans="1:12" s="33" customFormat="1" ht="21" customHeight="1" hidden="1">
      <c r="A72" s="234"/>
      <c r="B72" s="166"/>
      <c r="C72" s="62">
        <v>4729</v>
      </c>
      <c r="D72" s="36" t="s">
        <v>38</v>
      </c>
      <c r="E72" s="199"/>
      <c r="F72" s="199"/>
      <c r="G72" s="131"/>
      <c r="H72" s="131">
        <f t="shared" si="1"/>
        <v>0</v>
      </c>
      <c r="I72" s="131">
        <f t="shared" si="3"/>
        <v>0</v>
      </c>
      <c r="J72" s="147"/>
      <c r="K72" s="44">
        <f t="shared" si="6"/>
        <v>0</v>
      </c>
      <c r="L72" s="44">
        <f t="shared" si="5"/>
        <v>0</v>
      </c>
    </row>
    <row r="73" spans="1:12" s="33" customFormat="1" ht="22.5" customHeight="1">
      <c r="A73" s="234"/>
      <c r="B73" s="166"/>
      <c r="C73" s="62">
        <v>4822</v>
      </c>
      <c r="D73" s="36" t="s">
        <v>39</v>
      </c>
      <c r="E73" s="199">
        <v>66922.1</v>
      </c>
      <c r="F73" s="199">
        <v>74308.6</v>
      </c>
      <c r="G73" s="131">
        <v>76245.2</v>
      </c>
      <c r="H73" s="131">
        <f t="shared" si="1"/>
        <v>1936.5999999999913</v>
      </c>
      <c r="I73" s="131">
        <f t="shared" si="3"/>
        <v>9323.099999999991</v>
      </c>
      <c r="J73" s="147"/>
      <c r="K73" s="44">
        <f>G73</f>
        <v>76245.2</v>
      </c>
      <c r="L73" s="44">
        <f t="shared" si="5"/>
        <v>76245.2</v>
      </c>
    </row>
    <row r="74" spans="1:12" s="33" customFormat="1" ht="19.5" customHeight="1">
      <c r="A74" s="234"/>
      <c r="B74" s="166"/>
      <c r="C74" s="63">
        <v>4823</v>
      </c>
      <c r="D74" s="50" t="s">
        <v>40</v>
      </c>
      <c r="E74" s="198">
        <f>E76+E77+E78</f>
        <v>12383.4</v>
      </c>
      <c r="F74" s="198">
        <f>F76+F77+F78</f>
        <v>12488.4</v>
      </c>
      <c r="G74" s="198">
        <f>G76+G77+G78</f>
        <v>12453.4</v>
      </c>
      <c r="H74" s="198">
        <f t="shared" si="1"/>
        <v>-35</v>
      </c>
      <c r="I74" s="198">
        <f t="shared" si="3"/>
        <v>70</v>
      </c>
      <c r="J74" s="146"/>
      <c r="K74" s="72">
        <f>K76+K77+K78</f>
        <v>12453.4</v>
      </c>
      <c r="L74" s="72">
        <f>L76+L77+L78</f>
        <v>12453.4</v>
      </c>
    </row>
    <row r="75" spans="1:12" s="33" customFormat="1" ht="14.25">
      <c r="A75" s="234"/>
      <c r="B75" s="166"/>
      <c r="C75" s="62"/>
      <c r="D75" s="35" t="s">
        <v>43</v>
      </c>
      <c r="E75" s="199"/>
      <c r="F75" s="199"/>
      <c r="G75" s="131"/>
      <c r="H75" s="131"/>
      <c r="I75" s="131"/>
      <c r="J75" s="147"/>
      <c r="K75" s="44"/>
      <c r="L75" s="44"/>
    </row>
    <row r="76" spans="1:12" s="32" customFormat="1" ht="27" hidden="1">
      <c r="A76" s="234"/>
      <c r="B76" s="166"/>
      <c r="C76" s="62"/>
      <c r="D76" s="35" t="s">
        <v>55</v>
      </c>
      <c r="E76" s="199"/>
      <c r="F76" s="199"/>
      <c r="G76" s="131"/>
      <c r="H76" s="131"/>
      <c r="I76" s="131"/>
      <c r="J76" s="147"/>
      <c r="K76" s="44"/>
      <c r="L76" s="44"/>
    </row>
    <row r="77" spans="1:12" ht="22.5" customHeight="1">
      <c r="A77" s="234"/>
      <c r="B77" s="166"/>
      <c r="C77" s="62"/>
      <c r="D77" s="35" t="s">
        <v>53</v>
      </c>
      <c r="E77" s="199">
        <v>12383.4</v>
      </c>
      <c r="F77" s="199">
        <v>12488.4</v>
      </c>
      <c r="G77" s="131">
        <v>12453.4</v>
      </c>
      <c r="H77" s="131">
        <f aca="true" t="shared" si="7" ref="H77:H91">+G77-F77</f>
        <v>-35</v>
      </c>
      <c r="I77" s="131">
        <f aca="true" t="shared" si="8" ref="I77:I82">G77-E77</f>
        <v>70</v>
      </c>
      <c r="J77" s="147"/>
      <c r="K77" s="44">
        <f>G77</f>
        <v>12453.4</v>
      </c>
      <c r="L77" s="44">
        <f>K77</f>
        <v>12453.4</v>
      </c>
    </row>
    <row r="78" spans="1:12" ht="14.25">
      <c r="A78" s="234"/>
      <c r="B78" s="166"/>
      <c r="C78" s="62"/>
      <c r="D78" s="35" t="s">
        <v>54</v>
      </c>
      <c r="E78" s="199"/>
      <c r="F78" s="199"/>
      <c r="G78" s="131"/>
      <c r="H78" s="131"/>
      <c r="I78" s="131"/>
      <c r="J78" s="147"/>
      <c r="K78" s="44"/>
      <c r="L78" s="44"/>
    </row>
    <row r="79" spans="1:12" ht="31.5" customHeight="1" hidden="1">
      <c r="A79" s="234"/>
      <c r="B79" s="166"/>
      <c r="C79" s="62" t="s">
        <v>73</v>
      </c>
      <c r="D79" s="36" t="s">
        <v>82</v>
      </c>
      <c r="E79" s="199"/>
      <c r="F79" s="199"/>
      <c r="G79" s="131"/>
      <c r="H79" s="131">
        <f t="shared" si="7"/>
        <v>0</v>
      </c>
      <c r="I79" s="131">
        <f t="shared" si="8"/>
        <v>0</v>
      </c>
      <c r="J79" s="147"/>
      <c r="K79" s="44"/>
      <c r="L79" s="44"/>
    </row>
    <row r="80" spans="1:12" ht="31.5" customHeight="1" hidden="1">
      <c r="A80" s="234"/>
      <c r="B80" s="166"/>
      <c r="C80" s="62">
        <v>4831</v>
      </c>
      <c r="D80" s="34" t="s">
        <v>98</v>
      </c>
      <c r="E80" s="199"/>
      <c r="F80" s="199"/>
      <c r="G80" s="131"/>
      <c r="H80" s="131">
        <f>+G80-F80</f>
        <v>0</v>
      </c>
      <c r="I80" s="131">
        <f>G80-E80</f>
        <v>0</v>
      </c>
      <c r="J80" s="147"/>
      <c r="K80" s="44"/>
      <c r="L80" s="44"/>
    </row>
    <row r="81" spans="1:12" ht="43.5" customHeight="1" hidden="1">
      <c r="A81" s="234"/>
      <c r="B81" s="166"/>
      <c r="C81" s="62">
        <v>4851</v>
      </c>
      <c r="D81" s="34" t="s">
        <v>99</v>
      </c>
      <c r="E81" s="199"/>
      <c r="F81" s="199"/>
      <c r="G81" s="131"/>
      <c r="H81" s="131">
        <f>+G81-F81</f>
        <v>0</v>
      </c>
      <c r="I81" s="131">
        <f>G81-E81</f>
        <v>0</v>
      </c>
      <c r="J81" s="147"/>
      <c r="K81" s="44"/>
      <c r="L81" s="44"/>
    </row>
    <row r="82" spans="1:12" s="168" customFormat="1" ht="32.25" customHeight="1">
      <c r="A82" s="234"/>
      <c r="B82" s="166"/>
      <c r="C82" s="62">
        <v>4861</v>
      </c>
      <c r="D82" s="36" t="s">
        <v>41</v>
      </c>
      <c r="E82" s="199">
        <v>32</v>
      </c>
      <c r="F82" s="199">
        <v>620</v>
      </c>
      <c r="G82" s="131">
        <v>355</v>
      </c>
      <c r="H82" s="131">
        <f t="shared" si="7"/>
        <v>-265</v>
      </c>
      <c r="I82" s="131">
        <f t="shared" si="8"/>
        <v>323</v>
      </c>
      <c r="J82" s="144" t="s">
        <v>138</v>
      </c>
      <c r="K82" s="44">
        <f>G82</f>
        <v>355</v>
      </c>
      <c r="L82" s="44">
        <f>K82</f>
        <v>355</v>
      </c>
    </row>
    <row r="83" spans="1:12" ht="19.5" customHeight="1">
      <c r="A83" s="235"/>
      <c r="B83" s="169"/>
      <c r="C83" s="62">
        <v>4891</v>
      </c>
      <c r="D83" s="36" t="s">
        <v>42</v>
      </c>
      <c r="E83" s="131"/>
      <c r="F83" s="131"/>
      <c r="G83" s="131"/>
      <c r="H83" s="131"/>
      <c r="I83" s="131"/>
      <c r="J83" s="144"/>
      <c r="K83" s="44"/>
      <c r="L83" s="44"/>
    </row>
    <row r="84" spans="4:12" ht="9.75" customHeight="1">
      <c r="D84" s="171"/>
      <c r="E84" s="172"/>
      <c r="F84" s="172"/>
      <c r="G84" s="172"/>
      <c r="H84" s="172"/>
      <c r="I84" s="172"/>
      <c r="J84" s="172"/>
      <c r="K84" s="172"/>
      <c r="L84" s="172"/>
    </row>
    <row r="85" spans="1:12" s="175" customFormat="1" ht="28.5" hidden="1">
      <c r="A85" s="220" t="s">
        <v>78</v>
      </c>
      <c r="B85" s="220"/>
      <c r="C85" s="173"/>
      <c r="D85" s="174" t="s">
        <v>44</v>
      </c>
      <c r="E85" s="31">
        <f>SUM(E87:E91)</f>
        <v>0</v>
      </c>
      <c r="F85" s="31">
        <f>SUM(F87:F91)</f>
        <v>0</v>
      </c>
      <c r="G85" s="31">
        <f>SUM(G87:G91)</f>
        <v>0</v>
      </c>
      <c r="H85" s="31">
        <f>+G85-F85</f>
        <v>0</v>
      </c>
      <c r="I85" s="31">
        <f>G85-E85</f>
        <v>0</v>
      </c>
      <c r="J85" s="31"/>
      <c r="K85" s="31">
        <f>SUM(K87:K91)</f>
        <v>0</v>
      </c>
      <c r="L85" s="31">
        <f>SUM(L87:L91)</f>
        <v>0</v>
      </c>
    </row>
    <row r="86" spans="1:12" s="170" customFormat="1" ht="23.25" customHeight="1" hidden="1">
      <c r="A86" s="115" t="s">
        <v>79</v>
      </c>
      <c r="B86" s="115" t="s">
        <v>80</v>
      </c>
      <c r="C86" s="176"/>
      <c r="D86" s="165" t="s">
        <v>43</v>
      </c>
      <c r="E86" s="29"/>
      <c r="F86" s="29"/>
      <c r="G86" s="29"/>
      <c r="H86" s="29"/>
      <c r="I86" s="29"/>
      <c r="J86" s="29"/>
      <c r="K86" s="29"/>
      <c r="L86" s="29"/>
    </row>
    <row r="87" spans="1:12" s="180" customFormat="1" ht="15.75" customHeight="1" hidden="1">
      <c r="A87" s="177"/>
      <c r="B87" s="177"/>
      <c r="C87" s="178">
        <v>5121</v>
      </c>
      <c r="D87" s="179" t="s">
        <v>45</v>
      </c>
      <c r="E87" s="48"/>
      <c r="F87" s="48"/>
      <c r="G87" s="44"/>
      <c r="H87" s="44">
        <f t="shared" si="7"/>
        <v>0</v>
      </c>
      <c r="I87" s="44">
        <f>G87-E87</f>
        <v>0</v>
      </c>
      <c r="J87" s="48"/>
      <c r="K87" s="44"/>
      <c r="L87" s="44"/>
    </row>
    <row r="88" spans="1:12" s="180" customFormat="1" ht="15.75" customHeight="1" hidden="1">
      <c r="A88" s="181"/>
      <c r="B88" s="181"/>
      <c r="C88" s="178">
        <v>5122</v>
      </c>
      <c r="D88" s="179" t="s">
        <v>46</v>
      </c>
      <c r="E88" s="48"/>
      <c r="F88" s="48"/>
      <c r="G88" s="44"/>
      <c r="H88" s="44">
        <f t="shared" si="7"/>
        <v>0</v>
      </c>
      <c r="I88" s="44">
        <f>G88-E88</f>
        <v>0</v>
      </c>
      <c r="J88" s="48"/>
      <c r="K88" s="44"/>
      <c r="L88" s="44"/>
    </row>
    <row r="89" spans="1:12" s="180" customFormat="1" ht="14.25" hidden="1">
      <c r="A89" s="181"/>
      <c r="B89" s="181"/>
      <c r="C89" s="178">
        <v>5129</v>
      </c>
      <c r="D89" s="179" t="s">
        <v>47</v>
      </c>
      <c r="E89" s="48"/>
      <c r="F89" s="48"/>
      <c r="G89" s="44"/>
      <c r="H89" s="44">
        <f t="shared" si="7"/>
        <v>0</v>
      </c>
      <c r="I89" s="44">
        <f>G89-E89</f>
        <v>0</v>
      </c>
      <c r="J89" s="48"/>
      <c r="K89" s="44"/>
      <c r="L89" s="44"/>
    </row>
    <row r="90" spans="1:12" s="180" customFormat="1" ht="14.25" hidden="1">
      <c r="A90" s="181"/>
      <c r="B90" s="181"/>
      <c r="C90" s="178">
        <v>5131</v>
      </c>
      <c r="D90" s="179" t="s">
        <v>90</v>
      </c>
      <c r="E90" s="48"/>
      <c r="F90" s="48"/>
      <c r="G90" s="44"/>
      <c r="H90" s="44">
        <f>+G90-F90</f>
        <v>0</v>
      </c>
      <c r="I90" s="44">
        <f>G90-E90</f>
        <v>0</v>
      </c>
      <c r="J90" s="48"/>
      <c r="K90" s="44"/>
      <c r="L90" s="44"/>
    </row>
    <row r="91" spans="1:12" s="180" customFormat="1" ht="15.75" customHeight="1" hidden="1">
      <c r="A91" s="182"/>
      <c r="B91" s="182"/>
      <c r="C91" s="178">
        <v>5132</v>
      </c>
      <c r="D91" s="179" t="s">
        <v>48</v>
      </c>
      <c r="E91" s="48"/>
      <c r="F91" s="48"/>
      <c r="G91" s="44"/>
      <c r="H91" s="44">
        <f t="shared" si="7"/>
        <v>0</v>
      </c>
      <c r="I91" s="44">
        <f>G91-E91</f>
        <v>0</v>
      </c>
      <c r="J91" s="48"/>
      <c r="K91" s="44"/>
      <c r="L91" s="44"/>
    </row>
    <row r="92" ht="13.5" hidden="1"/>
    <row r="93" ht="13.5" hidden="1"/>
  </sheetData>
  <sheetProtection/>
  <mergeCells count="13">
    <mergeCell ref="A2:H2"/>
    <mergeCell ref="I2:L2"/>
    <mergeCell ref="K6:L6"/>
    <mergeCell ref="A10:A83"/>
    <mergeCell ref="A85:B85"/>
    <mergeCell ref="A7:B7"/>
    <mergeCell ref="D3:I3"/>
    <mergeCell ref="B13:B14"/>
    <mergeCell ref="B15:B16"/>
    <mergeCell ref="B17:B18"/>
    <mergeCell ref="D4:K5"/>
    <mergeCell ref="C7:D7"/>
    <mergeCell ref="A6:B6"/>
  </mergeCells>
  <conditionalFormatting sqref="C8:D8">
    <cfRule type="cellIs" priority="7" dxfId="0" operator="equal" stopIfTrue="1">
      <formula>0</formula>
    </cfRule>
  </conditionalFormatting>
  <conditionalFormatting sqref="D14:D15">
    <cfRule type="cellIs" priority="3" dxfId="0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80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7.57421875" style="8" customWidth="1"/>
    <col min="2" max="2" width="8.421875" style="8" customWidth="1"/>
    <col min="3" max="3" width="6.7109375" style="4" customWidth="1"/>
    <col min="4" max="4" width="29.421875" style="25" customWidth="1"/>
    <col min="5" max="5" width="10.8515625" style="1" customWidth="1"/>
    <col min="6" max="7" width="10.7109375" style="1" customWidth="1"/>
    <col min="8" max="8" width="13.140625" style="1" customWidth="1"/>
    <col min="9" max="9" width="9.140625" style="1" customWidth="1"/>
    <col min="10" max="10" width="15.7109375" style="195" customWidth="1"/>
    <col min="11" max="12" width="11.00390625" style="1" customWidth="1"/>
    <col min="13" max="16384" width="9.140625" style="2" customWidth="1"/>
  </cols>
  <sheetData>
    <row r="1" spans="1:11" ht="21.75" customHeight="1">
      <c r="A1" s="13"/>
      <c r="B1" s="13"/>
      <c r="J1" s="250" t="s">
        <v>142</v>
      </c>
      <c r="K1" s="250"/>
    </row>
    <row r="2" spans="1:12" s="80" customFormat="1" ht="21.75" customHeight="1">
      <c r="A2" s="252" t="s">
        <v>110</v>
      </c>
      <c r="B2" s="252"/>
      <c r="C2" s="252"/>
      <c r="D2" s="252"/>
      <c r="E2" s="252"/>
      <c r="F2" s="252"/>
      <c r="G2" s="252"/>
      <c r="H2" s="252"/>
      <c r="I2" s="251" t="s">
        <v>143</v>
      </c>
      <c r="J2" s="251"/>
      <c r="K2" s="251"/>
      <c r="L2" s="251"/>
    </row>
    <row r="3" spans="1:12" s="114" customFormat="1" ht="15.75" customHeight="1">
      <c r="A3" s="252"/>
      <c r="B3" s="252"/>
      <c r="C3" s="252"/>
      <c r="D3" s="252"/>
      <c r="E3" s="252"/>
      <c r="F3" s="252"/>
      <c r="G3" s="252"/>
      <c r="H3" s="252"/>
      <c r="I3" s="251"/>
      <c r="J3" s="251"/>
      <c r="K3" s="251"/>
      <c r="L3" s="251"/>
    </row>
    <row r="4" spans="1:10" s="54" customFormat="1" ht="16.5">
      <c r="A4" s="70" t="s">
        <v>75</v>
      </c>
      <c r="B4" s="81" t="s">
        <v>111</v>
      </c>
      <c r="C4" s="52"/>
      <c r="D4" s="236"/>
      <c r="E4" s="236"/>
      <c r="F4" s="236"/>
      <c r="G4" s="236"/>
      <c r="H4" s="236"/>
      <c r="I4" s="236"/>
      <c r="J4" s="184"/>
    </row>
    <row r="5" spans="1:12" s="54" customFormat="1" ht="16.5">
      <c r="A5" s="27" t="s">
        <v>76</v>
      </c>
      <c r="B5" s="82" t="s">
        <v>112</v>
      </c>
      <c r="C5" s="52"/>
      <c r="D5" s="238" t="s">
        <v>117</v>
      </c>
      <c r="E5" s="238"/>
      <c r="F5" s="238"/>
      <c r="G5" s="238"/>
      <c r="H5" s="238"/>
      <c r="I5" s="238"/>
      <c r="J5" s="238"/>
      <c r="K5" s="238"/>
      <c r="L5" s="78"/>
    </row>
    <row r="6" spans="1:12" s="13" customFormat="1" ht="14.25">
      <c r="A6" s="27" t="s">
        <v>77</v>
      </c>
      <c r="B6" s="82" t="s">
        <v>111</v>
      </c>
      <c r="C6" s="18"/>
      <c r="D6" s="238"/>
      <c r="E6" s="238"/>
      <c r="F6" s="238"/>
      <c r="G6" s="238"/>
      <c r="H6" s="238"/>
      <c r="I6" s="238"/>
      <c r="J6" s="238"/>
      <c r="K6" s="238"/>
      <c r="L6" s="10"/>
    </row>
    <row r="7" spans="1:12" s="4" customFormat="1" ht="13.5" customHeight="1">
      <c r="A7" s="220" t="s">
        <v>78</v>
      </c>
      <c r="B7" s="220"/>
      <c r="C7" s="244"/>
      <c r="D7" s="245"/>
      <c r="E7" s="19" t="s">
        <v>92</v>
      </c>
      <c r="F7" s="19" t="s">
        <v>93</v>
      </c>
      <c r="G7" s="21" t="s">
        <v>95</v>
      </c>
      <c r="H7" s="21"/>
      <c r="I7" s="21"/>
      <c r="J7" s="185"/>
      <c r="K7" s="20" t="s">
        <v>101</v>
      </c>
      <c r="L7" s="20" t="s">
        <v>107</v>
      </c>
    </row>
    <row r="8" spans="1:12" s="109" customFormat="1" ht="107.25" customHeight="1">
      <c r="A8" s="55" t="s">
        <v>79</v>
      </c>
      <c r="B8" s="55" t="s">
        <v>80</v>
      </c>
      <c r="C8" s="183" t="s">
        <v>6</v>
      </c>
      <c r="D8" s="183" t="s">
        <v>68</v>
      </c>
      <c r="E8" s="22" t="s">
        <v>70</v>
      </c>
      <c r="F8" s="111" t="s">
        <v>2</v>
      </c>
      <c r="G8" s="22" t="s">
        <v>3</v>
      </c>
      <c r="H8" s="22" t="s">
        <v>108</v>
      </c>
      <c r="I8" s="160" t="s">
        <v>109</v>
      </c>
      <c r="J8" s="186" t="s">
        <v>59</v>
      </c>
      <c r="K8" s="22" t="s">
        <v>3</v>
      </c>
      <c r="L8" s="22" t="s">
        <v>3</v>
      </c>
    </row>
    <row r="9" spans="1:12" s="30" customFormat="1" ht="13.5">
      <c r="A9" s="64">
        <v>1</v>
      </c>
      <c r="B9" s="64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8</v>
      </c>
      <c r="I9" s="64">
        <v>9</v>
      </c>
      <c r="J9" s="187">
        <v>10</v>
      </c>
      <c r="K9" s="64">
        <v>11</v>
      </c>
      <c r="L9" s="64">
        <v>12</v>
      </c>
    </row>
    <row r="10" spans="1:12" s="24" customFormat="1" ht="14.25" customHeight="1">
      <c r="A10" s="246" t="s">
        <v>113</v>
      </c>
      <c r="B10" s="248">
        <v>11015</v>
      </c>
      <c r="C10" s="56"/>
      <c r="D10" s="34" t="s">
        <v>57</v>
      </c>
      <c r="E10" s="84">
        <v>13</v>
      </c>
      <c r="F10" s="84">
        <v>13</v>
      </c>
      <c r="G10" s="84">
        <v>13</v>
      </c>
      <c r="H10" s="29">
        <f>+G10-F10</f>
        <v>0</v>
      </c>
      <c r="I10" s="29">
        <f aca="true" t="shared" si="0" ref="I10:I72">G10-E10</f>
        <v>0</v>
      </c>
      <c r="J10" s="140"/>
      <c r="K10" s="84">
        <v>13</v>
      </c>
      <c r="L10" s="84">
        <v>13</v>
      </c>
    </row>
    <row r="11" spans="1:12" s="24" customFormat="1" ht="13.5" customHeight="1">
      <c r="A11" s="247"/>
      <c r="B11" s="249"/>
      <c r="C11" s="57"/>
      <c r="D11" s="35"/>
      <c r="E11" s="23"/>
      <c r="F11" s="23"/>
      <c r="G11" s="23"/>
      <c r="H11" s="23"/>
      <c r="I11" s="23"/>
      <c r="J11" s="137"/>
      <c r="K11" s="23"/>
      <c r="L11" s="23"/>
    </row>
    <row r="12" spans="1:12" s="24" customFormat="1" ht="31.5" customHeight="1">
      <c r="A12" s="247"/>
      <c r="B12" s="249"/>
      <c r="C12" s="57"/>
      <c r="D12" s="36" t="s">
        <v>4</v>
      </c>
      <c r="E12" s="23"/>
      <c r="F12" s="23"/>
      <c r="G12" s="23"/>
      <c r="H12" s="23"/>
      <c r="I12" s="23"/>
      <c r="J12" s="137"/>
      <c r="K12" s="23"/>
      <c r="L12" s="23"/>
    </row>
    <row r="13" spans="1:12" s="30" customFormat="1" ht="14.25" customHeight="1">
      <c r="A13" s="247"/>
      <c r="B13" s="116"/>
      <c r="C13" s="58"/>
      <c r="D13" s="43" t="s">
        <v>5</v>
      </c>
      <c r="E13" s="31">
        <f>+E15+E84</f>
        <v>29028.300000000007</v>
      </c>
      <c r="F13" s="31">
        <f>+F15+F84</f>
        <v>30608.200000000004</v>
      </c>
      <c r="G13" s="31">
        <f>+G15+G84</f>
        <v>30980</v>
      </c>
      <c r="H13" s="31">
        <f aca="true" t="shared" si="1" ref="H13:H73">+G13-F13</f>
        <v>371.79999999999563</v>
      </c>
      <c r="I13" s="31">
        <f t="shared" si="0"/>
        <v>1951.6999999999935</v>
      </c>
      <c r="J13" s="188"/>
      <c r="K13" s="31">
        <f>+K15+K84</f>
        <v>30980</v>
      </c>
      <c r="L13" s="31">
        <f>+L15+L84</f>
        <v>30980</v>
      </c>
    </row>
    <row r="14" spans="1:12" s="30" customFormat="1" ht="14.25" customHeight="1">
      <c r="A14" s="247"/>
      <c r="B14" s="249"/>
      <c r="C14" s="59"/>
      <c r="D14" s="5" t="s">
        <v>69</v>
      </c>
      <c r="E14" s="23"/>
      <c r="F14" s="23"/>
      <c r="G14" s="23"/>
      <c r="H14" s="23"/>
      <c r="I14" s="23"/>
      <c r="J14" s="137"/>
      <c r="K14" s="23"/>
      <c r="L14" s="23"/>
    </row>
    <row r="15" spans="1:12" s="30" customFormat="1" ht="14.25" customHeight="1">
      <c r="A15" s="247"/>
      <c r="B15" s="249"/>
      <c r="C15" s="60"/>
      <c r="D15" s="37" t="s">
        <v>7</v>
      </c>
      <c r="E15" s="31">
        <f>E17+SUM(E23:E82)-E23-E28-E36-E50-E54-E73</f>
        <v>29028.300000000007</v>
      </c>
      <c r="F15" s="31">
        <f>F17+SUM(F23:F82)-F23-F28-F36-F50-F54-F73</f>
        <v>30608.200000000004</v>
      </c>
      <c r="G15" s="31">
        <f>G17+SUM(G23:G82)-G23-G28-G36-G50-G54-G73</f>
        <v>30980</v>
      </c>
      <c r="H15" s="31">
        <f>+G15-F15</f>
        <v>371.79999999999563</v>
      </c>
      <c r="I15" s="31">
        <f>G15-E15</f>
        <v>1951.6999999999935</v>
      </c>
      <c r="J15" s="188"/>
      <c r="K15" s="31">
        <f>K17+SUM(K23:K82)-K23-K28-K36-K50-K54-K73</f>
        <v>30980</v>
      </c>
      <c r="L15" s="31">
        <f>L17+SUM(L23:L82)-L23-L28-L36-L50-L54-L73</f>
        <v>30980</v>
      </c>
    </row>
    <row r="16" spans="1:12" s="30" customFormat="1" ht="13.5" customHeight="1">
      <c r="A16" s="247"/>
      <c r="B16" s="249"/>
      <c r="C16" s="56"/>
      <c r="D16" s="35" t="s">
        <v>43</v>
      </c>
      <c r="E16" s="29"/>
      <c r="F16" s="29"/>
      <c r="G16" s="23"/>
      <c r="H16" s="23"/>
      <c r="I16" s="23"/>
      <c r="J16" s="140"/>
      <c r="K16" s="23"/>
      <c r="L16" s="23"/>
    </row>
    <row r="17" spans="1:12" s="30" customFormat="1" ht="28.5">
      <c r="A17" s="247"/>
      <c r="B17" s="249"/>
      <c r="C17" s="61"/>
      <c r="D17" s="50" t="s">
        <v>84</v>
      </c>
      <c r="E17" s="72">
        <f>SUM(E19:E22)</f>
        <v>21619.3</v>
      </c>
      <c r="F17" s="72">
        <f>SUM(F19:F22)</f>
        <v>22620</v>
      </c>
      <c r="G17" s="72">
        <f>SUM(G19:G22)</f>
        <v>23299</v>
      </c>
      <c r="H17" s="72">
        <f>+G17-F17</f>
        <v>679</v>
      </c>
      <c r="I17" s="72">
        <f>G17-E17</f>
        <v>1679.7000000000007</v>
      </c>
      <c r="J17" s="141"/>
      <c r="K17" s="72">
        <f>SUM(K19:K22)</f>
        <v>23299</v>
      </c>
      <c r="L17" s="72">
        <f>SUM(L19:L22)</f>
        <v>23299</v>
      </c>
    </row>
    <row r="18" spans="1:12" s="30" customFormat="1" ht="13.5">
      <c r="A18" s="67"/>
      <c r="B18" s="65"/>
      <c r="C18" s="56"/>
      <c r="D18" s="35" t="s">
        <v>43</v>
      </c>
      <c r="E18" s="29"/>
      <c r="F18" s="29"/>
      <c r="G18" s="23"/>
      <c r="H18" s="23"/>
      <c r="I18" s="29"/>
      <c r="J18" s="140"/>
      <c r="K18" s="23"/>
      <c r="L18" s="23"/>
    </row>
    <row r="19" spans="1:12" s="30" customFormat="1" ht="53.25" customHeight="1">
      <c r="A19" s="67"/>
      <c r="B19" s="65"/>
      <c r="C19" s="62" t="s">
        <v>49</v>
      </c>
      <c r="D19" s="38" t="s">
        <v>8</v>
      </c>
      <c r="E19" s="29">
        <v>20619.3</v>
      </c>
      <c r="F19" s="29">
        <v>22620</v>
      </c>
      <c r="G19" s="29">
        <v>22299</v>
      </c>
      <c r="H19" s="29">
        <f t="shared" si="1"/>
        <v>-321</v>
      </c>
      <c r="I19" s="29">
        <f t="shared" si="0"/>
        <v>1679.7000000000007</v>
      </c>
      <c r="J19" s="140" t="s">
        <v>119</v>
      </c>
      <c r="K19" s="29">
        <f>G19</f>
        <v>22299</v>
      </c>
      <c r="L19" s="29">
        <f>K19</f>
        <v>22299</v>
      </c>
    </row>
    <row r="20" spans="1:12" s="32" customFormat="1" ht="45.75" customHeight="1">
      <c r="A20" s="67"/>
      <c r="B20" s="65"/>
      <c r="C20" s="62" t="s">
        <v>50</v>
      </c>
      <c r="D20" s="39" t="s">
        <v>9</v>
      </c>
      <c r="E20" s="29">
        <v>1000</v>
      </c>
      <c r="F20" s="29"/>
      <c r="G20" s="29">
        <v>1000</v>
      </c>
      <c r="H20" s="29">
        <f t="shared" si="1"/>
        <v>1000</v>
      </c>
      <c r="I20" s="29">
        <f t="shared" si="0"/>
        <v>0</v>
      </c>
      <c r="J20" s="140"/>
      <c r="K20" s="29">
        <f>G20</f>
        <v>1000</v>
      </c>
      <c r="L20" s="29">
        <f>K20</f>
        <v>1000</v>
      </c>
    </row>
    <row r="21" spans="1:12" s="32" customFormat="1" ht="42.75" hidden="1">
      <c r="A21" s="67"/>
      <c r="B21" s="65"/>
      <c r="C21" s="62" t="s">
        <v>51</v>
      </c>
      <c r="D21" s="39" t="s">
        <v>10</v>
      </c>
      <c r="E21" s="29"/>
      <c r="F21" s="29"/>
      <c r="G21" s="29"/>
      <c r="H21" s="29">
        <f>+G21-F21</f>
        <v>0</v>
      </c>
      <c r="I21" s="29">
        <f>G21-E21</f>
        <v>0</v>
      </c>
      <c r="J21" s="140"/>
      <c r="K21" s="29"/>
      <c r="L21" s="29">
        <f>K21</f>
        <v>0</v>
      </c>
    </row>
    <row r="22" spans="1:12" s="32" customFormat="1" ht="15" customHeight="1" hidden="1">
      <c r="A22" s="67"/>
      <c r="B22" s="65"/>
      <c r="C22" s="62" t="s">
        <v>102</v>
      </c>
      <c r="D22" s="39" t="s">
        <v>103</v>
      </c>
      <c r="E22" s="29"/>
      <c r="F22" s="29"/>
      <c r="G22" s="29"/>
      <c r="H22" s="29">
        <f>+G22-F22</f>
        <v>0</v>
      </c>
      <c r="I22" s="29">
        <f>G22-E22</f>
        <v>0</v>
      </c>
      <c r="J22" s="140"/>
      <c r="K22" s="29"/>
      <c r="L22" s="29">
        <f>K22</f>
        <v>0</v>
      </c>
    </row>
    <row r="23" spans="1:12" s="32" customFormat="1" ht="24" customHeight="1">
      <c r="A23" s="67"/>
      <c r="B23" s="65"/>
      <c r="C23" s="63">
        <v>4212</v>
      </c>
      <c r="D23" s="50" t="s">
        <v>11</v>
      </c>
      <c r="E23" s="72">
        <f>E25+E26+E27</f>
        <v>1425.6</v>
      </c>
      <c r="F23" s="72">
        <f>F25+F26+F27</f>
        <v>1384.5</v>
      </c>
      <c r="G23" s="72">
        <f>G25+G26+G27</f>
        <v>1340.6</v>
      </c>
      <c r="H23" s="72">
        <f t="shared" si="1"/>
        <v>-43.90000000000009</v>
      </c>
      <c r="I23" s="72">
        <f t="shared" si="0"/>
        <v>-85</v>
      </c>
      <c r="J23" s="141"/>
      <c r="K23" s="72">
        <f>K25+K26+K27</f>
        <v>1340.6</v>
      </c>
      <c r="L23" s="72">
        <f>L25+L26+L27</f>
        <v>1340.6</v>
      </c>
    </row>
    <row r="24" spans="1:12" s="32" customFormat="1" ht="13.5">
      <c r="A24" s="67"/>
      <c r="B24" s="65"/>
      <c r="C24" s="62"/>
      <c r="D24" s="35" t="s">
        <v>43</v>
      </c>
      <c r="E24" s="44"/>
      <c r="F24" s="44"/>
      <c r="G24" s="44"/>
      <c r="H24" s="44"/>
      <c r="I24" s="44"/>
      <c r="J24" s="139"/>
      <c r="K24" s="44"/>
      <c r="L24" s="44"/>
    </row>
    <row r="25" spans="1:12" s="32" customFormat="1" ht="27">
      <c r="A25" s="67"/>
      <c r="B25" s="65"/>
      <c r="C25" s="62"/>
      <c r="D25" s="35" t="s">
        <v>11</v>
      </c>
      <c r="E25" s="44">
        <v>1425.6</v>
      </c>
      <c r="F25" s="44">
        <v>1384.5</v>
      </c>
      <c r="G25" s="44">
        <v>1340.6</v>
      </c>
      <c r="H25" s="44">
        <f t="shared" si="1"/>
        <v>-43.90000000000009</v>
      </c>
      <c r="I25" s="44">
        <f t="shared" si="0"/>
        <v>-85</v>
      </c>
      <c r="J25" s="139" t="s">
        <v>120</v>
      </c>
      <c r="K25" s="44">
        <f>G25</f>
        <v>1340.6</v>
      </c>
      <c r="L25" s="44">
        <f>K25</f>
        <v>1340.6</v>
      </c>
    </row>
    <row r="26" spans="1:12" s="32" customFormat="1" ht="27">
      <c r="A26" s="67"/>
      <c r="B26" s="65"/>
      <c r="C26" s="62"/>
      <c r="D26" s="35" t="s">
        <v>58</v>
      </c>
      <c r="E26" s="44"/>
      <c r="F26" s="44"/>
      <c r="G26" s="44"/>
      <c r="H26" s="44"/>
      <c r="I26" s="44"/>
      <c r="J26" s="139"/>
      <c r="K26" s="44"/>
      <c r="L26" s="44"/>
    </row>
    <row r="27" spans="1:12" s="32" customFormat="1" ht="27">
      <c r="A27" s="67"/>
      <c r="B27" s="65"/>
      <c r="C27" s="62"/>
      <c r="D27" s="35" t="s">
        <v>71</v>
      </c>
      <c r="E27" s="44"/>
      <c r="F27" s="44"/>
      <c r="G27" s="44"/>
      <c r="H27" s="44"/>
      <c r="I27" s="44"/>
      <c r="J27" s="139"/>
      <c r="K27" s="44"/>
      <c r="L27" s="44"/>
    </row>
    <row r="28" spans="1:12" s="32" customFormat="1" ht="14.25">
      <c r="A28" s="67"/>
      <c r="B28" s="65"/>
      <c r="C28" s="63">
        <v>4213</v>
      </c>
      <c r="D28" s="50" t="s">
        <v>12</v>
      </c>
      <c r="E28" s="72">
        <f>E30+E31</f>
        <v>74.5</v>
      </c>
      <c r="F28" s="72">
        <f>F30+F31</f>
        <v>100</v>
      </c>
      <c r="G28" s="72">
        <f>G30+G31</f>
        <v>80</v>
      </c>
      <c r="H28" s="72">
        <f t="shared" si="1"/>
        <v>-20</v>
      </c>
      <c r="I28" s="72">
        <f t="shared" si="0"/>
        <v>5.5</v>
      </c>
      <c r="J28" s="141"/>
      <c r="K28" s="72">
        <f>K30+K31</f>
        <v>80</v>
      </c>
      <c r="L28" s="72">
        <f>L30+L31</f>
        <v>80</v>
      </c>
    </row>
    <row r="29" spans="1:12" s="32" customFormat="1" ht="13.5">
      <c r="A29" s="67"/>
      <c r="B29" s="65"/>
      <c r="C29" s="62"/>
      <c r="D29" s="35" t="s">
        <v>43</v>
      </c>
      <c r="E29" s="44"/>
      <c r="F29" s="44"/>
      <c r="G29" s="44"/>
      <c r="H29" s="44"/>
      <c r="I29" s="44"/>
      <c r="J29" s="139"/>
      <c r="K29" s="44"/>
      <c r="L29" s="44"/>
    </row>
    <row r="30" spans="1:12" s="32" customFormat="1" ht="27">
      <c r="A30" s="67"/>
      <c r="B30" s="65"/>
      <c r="C30" s="62"/>
      <c r="D30" s="41" t="s">
        <v>13</v>
      </c>
      <c r="E30" s="44">
        <v>74.5</v>
      </c>
      <c r="F30" s="44">
        <v>100</v>
      </c>
      <c r="G30" s="44">
        <v>80</v>
      </c>
      <c r="H30" s="44">
        <f t="shared" si="1"/>
        <v>-20</v>
      </c>
      <c r="I30" s="44">
        <f t="shared" si="0"/>
        <v>5.5</v>
      </c>
      <c r="J30" s="189"/>
      <c r="K30" s="44">
        <f>G30</f>
        <v>80</v>
      </c>
      <c r="L30" s="44">
        <f>K30</f>
        <v>80</v>
      </c>
    </row>
    <row r="31" spans="1:12" s="32" customFormat="1" ht="40.5">
      <c r="A31" s="67"/>
      <c r="B31" s="65"/>
      <c r="C31" s="62"/>
      <c r="D31" s="41" t="s">
        <v>52</v>
      </c>
      <c r="E31" s="44"/>
      <c r="F31" s="44"/>
      <c r="G31" s="44"/>
      <c r="H31" s="44"/>
      <c r="I31" s="44"/>
      <c r="J31" s="139"/>
      <c r="K31" s="44"/>
      <c r="L31" s="44"/>
    </row>
    <row r="32" spans="1:12" s="32" customFormat="1" ht="14.25">
      <c r="A32" s="67"/>
      <c r="B32" s="65"/>
      <c r="C32" s="62">
        <v>4214</v>
      </c>
      <c r="D32" s="40" t="s">
        <v>14</v>
      </c>
      <c r="E32" s="44">
        <v>216</v>
      </c>
      <c r="F32" s="44">
        <v>216</v>
      </c>
      <c r="G32" s="44">
        <v>216</v>
      </c>
      <c r="H32" s="44">
        <f t="shared" si="1"/>
        <v>0</v>
      </c>
      <c r="I32" s="44">
        <f t="shared" si="0"/>
        <v>0</v>
      </c>
      <c r="J32" s="139"/>
      <c r="K32" s="44">
        <f>G32</f>
        <v>216</v>
      </c>
      <c r="L32" s="44">
        <f>G32</f>
        <v>216</v>
      </c>
    </row>
    <row r="33" spans="1:12" s="30" customFormat="1" ht="23.25" customHeight="1" hidden="1">
      <c r="A33" s="67"/>
      <c r="B33" s="65"/>
      <c r="C33" s="62">
        <v>4215</v>
      </c>
      <c r="D33" s="40" t="s">
        <v>15</v>
      </c>
      <c r="E33" s="44"/>
      <c r="F33" s="44"/>
      <c r="G33" s="44"/>
      <c r="H33" s="44">
        <f t="shared" si="1"/>
        <v>0</v>
      </c>
      <c r="I33" s="44">
        <f t="shared" si="0"/>
        <v>0</v>
      </c>
      <c r="J33" s="139"/>
      <c r="K33" s="44"/>
      <c r="L33" s="44"/>
    </row>
    <row r="34" spans="1:12" s="24" customFormat="1" ht="28.5" hidden="1">
      <c r="A34" s="67"/>
      <c r="B34" s="65"/>
      <c r="C34" s="62">
        <v>4216</v>
      </c>
      <c r="D34" s="40" t="s">
        <v>16</v>
      </c>
      <c r="E34" s="44"/>
      <c r="F34" s="44"/>
      <c r="G34" s="44"/>
      <c r="H34" s="44">
        <f t="shared" si="1"/>
        <v>0</v>
      </c>
      <c r="I34" s="44">
        <f t="shared" si="0"/>
        <v>0</v>
      </c>
      <c r="J34" s="139"/>
      <c r="K34" s="44"/>
      <c r="L34" s="44"/>
    </row>
    <row r="35" spans="1:12" s="24" customFormat="1" ht="28.5" hidden="1">
      <c r="A35" s="67"/>
      <c r="B35" s="65"/>
      <c r="C35" s="62">
        <v>4217</v>
      </c>
      <c r="D35" s="40" t="s">
        <v>17</v>
      </c>
      <c r="E35" s="44"/>
      <c r="F35" s="44"/>
      <c r="G35" s="44"/>
      <c r="H35" s="44">
        <f t="shared" si="1"/>
        <v>0</v>
      </c>
      <c r="I35" s="44">
        <f t="shared" si="0"/>
        <v>0</v>
      </c>
      <c r="J35" s="139"/>
      <c r="K35" s="44"/>
      <c r="L35" s="44"/>
    </row>
    <row r="36" spans="1:12" s="24" customFormat="1" ht="42.75" hidden="1">
      <c r="A36" s="67"/>
      <c r="B36" s="65"/>
      <c r="C36" s="63"/>
      <c r="D36" s="50" t="s">
        <v>72</v>
      </c>
      <c r="E36" s="72">
        <f>E38+E39</f>
        <v>0</v>
      </c>
      <c r="F36" s="72">
        <f>F38+F39</f>
        <v>0</v>
      </c>
      <c r="G36" s="72">
        <f>G38+G39</f>
        <v>0</v>
      </c>
      <c r="H36" s="72">
        <f t="shared" si="1"/>
        <v>0</v>
      </c>
      <c r="I36" s="72">
        <f t="shared" si="0"/>
        <v>0</v>
      </c>
      <c r="J36" s="141"/>
      <c r="K36" s="72">
        <f>K38+K39</f>
        <v>0</v>
      </c>
      <c r="L36" s="72">
        <f>L38+L39</f>
        <v>0</v>
      </c>
    </row>
    <row r="37" spans="1:12" s="24" customFormat="1" ht="13.5" hidden="1">
      <c r="A37" s="67"/>
      <c r="B37" s="65"/>
      <c r="C37" s="62"/>
      <c r="D37" s="35" t="s">
        <v>43</v>
      </c>
      <c r="E37" s="23"/>
      <c r="F37" s="23"/>
      <c r="G37" s="23"/>
      <c r="H37" s="23">
        <f t="shared" si="1"/>
        <v>0</v>
      </c>
      <c r="I37" s="23">
        <f t="shared" si="0"/>
        <v>0</v>
      </c>
      <c r="J37" s="137"/>
      <c r="K37" s="23"/>
      <c r="L37" s="23"/>
    </row>
    <row r="38" spans="1:12" s="24" customFormat="1" ht="13.5" hidden="1">
      <c r="A38" s="67"/>
      <c r="B38" s="65"/>
      <c r="C38" s="62">
        <v>4221</v>
      </c>
      <c r="D38" s="35" t="s">
        <v>18</v>
      </c>
      <c r="E38" s="23"/>
      <c r="F38" s="23"/>
      <c r="G38" s="23"/>
      <c r="H38" s="23">
        <f t="shared" si="1"/>
        <v>0</v>
      </c>
      <c r="I38" s="23">
        <f t="shared" si="0"/>
        <v>0</v>
      </c>
      <c r="J38" s="137"/>
      <c r="K38" s="23"/>
      <c r="L38" s="23"/>
    </row>
    <row r="39" spans="1:12" s="24" customFormat="1" ht="27" hidden="1">
      <c r="A39" s="67"/>
      <c r="B39" s="65"/>
      <c r="C39" s="62">
        <v>4222</v>
      </c>
      <c r="D39" s="35" t="s">
        <v>19</v>
      </c>
      <c r="E39" s="23"/>
      <c r="F39" s="23"/>
      <c r="G39" s="23"/>
      <c r="H39" s="23">
        <f t="shared" si="1"/>
        <v>0</v>
      </c>
      <c r="I39" s="23">
        <f t="shared" si="0"/>
        <v>0</v>
      </c>
      <c r="J39" s="137"/>
      <c r="K39" s="23"/>
      <c r="L39" s="23"/>
    </row>
    <row r="40" spans="1:12" s="32" customFormat="1" ht="19.5" customHeight="1" hidden="1">
      <c r="A40" s="67"/>
      <c r="B40" s="65"/>
      <c r="C40" s="62">
        <v>4231</v>
      </c>
      <c r="D40" s="36" t="s">
        <v>20</v>
      </c>
      <c r="E40" s="23"/>
      <c r="F40" s="23"/>
      <c r="G40" s="23"/>
      <c r="H40" s="23">
        <f t="shared" si="1"/>
        <v>0</v>
      </c>
      <c r="I40" s="23">
        <f t="shared" si="0"/>
        <v>0</v>
      </c>
      <c r="J40" s="137"/>
      <c r="K40" s="23"/>
      <c r="L40" s="23"/>
    </row>
    <row r="41" spans="1:12" s="32" customFormat="1" ht="28.5" hidden="1">
      <c r="A41" s="67"/>
      <c r="B41" s="65"/>
      <c r="C41" s="62">
        <v>4232</v>
      </c>
      <c r="D41" s="36" t="s">
        <v>21</v>
      </c>
      <c r="E41" s="23"/>
      <c r="F41" s="23"/>
      <c r="G41" s="23"/>
      <c r="H41" s="23">
        <f t="shared" si="1"/>
        <v>0</v>
      </c>
      <c r="I41" s="23">
        <f t="shared" si="0"/>
        <v>0</v>
      </c>
      <c r="J41" s="190"/>
      <c r="K41" s="23"/>
      <c r="L41" s="23"/>
    </row>
    <row r="42" spans="1:12" s="32" customFormat="1" ht="57" hidden="1">
      <c r="A42" s="67"/>
      <c r="B42" s="65"/>
      <c r="C42" s="62">
        <v>4233</v>
      </c>
      <c r="D42" s="36" t="s">
        <v>65</v>
      </c>
      <c r="E42" s="23"/>
      <c r="F42" s="23"/>
      <c r="G42" s="23"/>
      <c r="H42" s="23">
        <f t="shared" si="1"/>
        <v>0</v>
      </c>
      <c r="I42" s="23">
        <f t="shared" si="0"/>
        <v>0</v>
      </c>
      <c r="J42" s="190"/>
      <c r="K42" s="23"/>
      <c r="L42" s="23"/>
    </row>
    <row r="43" spans="1:12" s="32" customFormat="1" ht="18.75" customHeight="1" hidden="1">
      <c r="A43" s="67"/>
      <c r="B43" s="65"/>
      <c r="C43" s="62">
        <v>4234</v>
      </c>
      <c r="D43" s="36" t="s">
        <v>22</v>
      </c>
      <c r="E43" s="44"/>
      <c r="F43" s="44"/>
      <c r="G43" s="44"/>
      <c r="H43" s="44">
        <f t="shared" si="1"/>
        <v>0</v>
      </c>
      <c r="I43" s="44">
        <f t="shared" si="0"/>
        <v>0</v>
      </c>
      <c r="J43" s="139"/>
      <c r="K43" s="44"/>
      <c r="L43" s="44"/>
    </row>
    <row r="44" spans="1:12" s="30" customFormat="1" ht="18.75" customHeight="1" hidden="1">
      <c r="A44" s="67"/>
      <c r="B44" s="65"/>
      <c r="C44" s="62">
        <v>4235</v>
      </c>
      <c r="D44" s="36" t="s">
        <v>23</v>
      </c>
      <c r="E44" s="44"/>
      <c r="F44" s="44"/>
      <c r="G44" s="44"/>
      <c r="H44" s="44">
        <f t="shared" si="1"/>
        <v>0</v>
      </c>
      <c r="I44" s="44">
        <f t="shared" si="0"/>
        <v>0</v>
      </c>
      <c r="J44" s="139"/>
      <c r="K44" s="44"/>
      <c r="L44" s="44"/>
    </row>
    <row r="45" spans="1:12" s="32" customFormat="1" ht="28.5" hidden="1">
      <c r="A45" s="67"/>
      <c r="B45" s="65"/>
      <c r="C45" s="62">
        <v>4236</v>
      </c>
      <c r="D45" s="36" t="s">
        <v>24</v>
      </c>
      <c r="E45" s="44"/>
      <c r="F45" s="44"/>
      <c r="G45" s="44"/>
      <c r="H45" s="44">
        <f t="shared" si="1"/>
        <v>0</v>
      </c>
      <c r="I45" s="44">
        <f t="shared" si="0"/>
        <v>0</v>
      </c>
      <c r="J45" s="139"/>
      <c r="K45" s="44"/>
      <c r="L45" s="44"/>
    </row>
    <row r="46" spans="1:12" s="30" customFormat="1" ht="18.75" customHeight="1" hidden="1">
      <c r="A46" s="67"/>
      <c r="B46" s="65"/>
      <c r="C46" s="62">
        <v>4237</v>
      </c>
      <c r="D46" s="36" t="s">
        <v>25</v>
      </c>
      <c r="E46" s="44"/>
      <c r="F46" s="44"/>
      <c r="G46" s="44"/>
      <c r="H46" s="44">
        <f t="shared" si="1"/>
        <v>0</v>
      </c>
      <c r="I46" s="44">
        <f t="shared" si="0"/>
        <v>0</v>
      </c>
      <c r="J46" s="139"/>
      <c r="K46" s="44"/>
      <c r="L46" s="44"/>
    </row>
    <row r="47" spans="1:12" s="30" customFormat="1" ht="18.75" customHeight="1" hidden="1">
      <c r="A47" s="67"/>
      <c r="B47" s="65"/>
      <c r="C47" s="62">
        <v>4239</v>
      </c>
      <c r="D47" s="34" t="s">
        <v>26</v>
      </c>
      <c r="E47" s="29"/>
      <c r="F47" s="29"/>
      <c r="G47" s="29"/>
      <c r="H47" s="29">
        <f t="shared" si="1"/>
        <v>0</v>
      </c>
      <c r="I47" s="29">
        <f t="shared" si="0"/>
        <v>0</v>
      </c>
      <c r="J47" s="140"/>
      <c r="K47" s="29"/>
      <c r="L47" s="29"/>
    </row>
    <row r="48" spans="1:12" s="30" customFormat="1" ht="18.75" customHeight="1" hidden="1">
      <c r="A48" s="67"/>
      <c r="B48" s="65"/>
      <c r="C48" s="62">
        <v>4241</v>
      </c>
      <c r="D48" s="36" t="s">
        <v>27</v>
      </c>
      <c r="E48" s="44"/>
      <c r="F48" s="44"/>
      <c r="G48" s="44"/>
      <c r="H48" s="44">
        <f t="shared" si="1"/>
        <v>0</v>
      </c>
      <c r="I48" s="44">
        <f t="shared" si="0"/>
        <v>0</v>
      </c>
      <c r="J48" s="139"/>
      <c r="K48" s="44"/>
      <c r="L48" s="44"/>
    </row>
    <row r="49" spans="1:12" s="30" customFormat="1" ht="42.75" hidden="1">
      <c r="A49" s="67"/>
      <c r="B49" s="65"/>
      <c r="C49" s="62">
        <v>4251</v>
      </c>
      <c r="D49" s="34" t="s">
        <v>28</v>
      </c>
      <c r="E49" s="29"/>
      <c r="F49" s="29"/>
      <c r="G49" s="29"/>
      <c r="H49" s="29">
        <f t="shared" si="1"/>
        <v>0</v>
      </c>
      <c r="I49" s="29">
        <f t="shared" si="0"/>
        <v>0</v>
      </c>
      <c r="J49" s="140"/>
      <c r="K49" s="29"/>
      <c r="L49" s="29"/>
    </row>
    <row r="50" spans="1:12" s="30" customFormat="1" ht="42.75">
      <c r="A50" s="67"/>
      <c r="B50" s="65"/>
      <c r="C50" s="63">
        <v>4252</v>
      </c>
      <c r="D50" s="50" t="s">
        <v>29</v>
      </c>
      <c r="E50" s="72">
        <f>E52+E53</f>
        <v>17.1</v>
      </c>
      <c r="F50" s="72">
        <f>F52+F53</f>
        <v>50</v>
      </c>
      <c r="G50" s="72">
        <f>G52+G53</f>
        <v>36</v>
      </c>
      <c r="H50" s="72">
        <f t="shared" si="1"/>
        <v>-14</v>
      </c>
      <c r="I50" s="72">
        <f t="shared" si="0"/>
        <v>18.9</v>
      </c>
      <c r="J50" s="141"/>
      <c r="K50" s="72">
        <f>K52+K53</f>
        <v>36</v>
      </c>
      <c r="L50" s="72">
        <f>L52+L53</f>
        <v>36</v>
      </c>
    </row>
    <row r="51" spans="1:12" s="30" customFormat="1" ht="13.5">
      <c r="A51" s="67"/>
      <c r="B51" s="65"/>
      <c r="C51" s="62"/>
      <c r="D51" s="35" t="s">
        <v>43</v>
      </c>
      <c r="E51" s="29"/>
      <c r="F51" s="29"/>
      <c r="G51" s="29"/>
      <c r="H51" s="29"/>
      <c r="I51" s="29"/>
      <c r="J51" s="140"/>
      <c r="K51" s="29"/>
      <c r="L51" s="29"/>
    </row>
    <row r="52" spans="1:12" s="32" customFormat="1" ht="27" hidden="1">
      <c r="A52" s="67"/>
      <c r="B52" s="65"/>
      <c r="C52" s="62"/>
      <c r="D52" s="42" t="s">
        <v>30</v>
      </c>
      <c r="E52" s="29"/>
      <c r="F52" s="29"/>
      <c r="G52" s="29"/>
      <c r="H52" s="29">
        <f t="shared" si="1"/>
        <v>0</v>
      </c>
      <c r="I52" s="29">
        <f t="shared" si="0"/>
        <v>0</v>
      </c>
      <c r="J52" s="140"/>
      <c r="K52" s="29"/>
      <c r="L52" s="29"/>
    </row>
    <row r="53" spans="1:12" s="32" customFormat="1" ht="27">
      <c r="A53" s="67"/>
      <c r="B53" s="65"/>
      <c r="C53" s="62"/>
      <c r="D53" s="42" t="s">
        <v>31</v>
      </c>
      <c r="E53" s="29">
        <v>17.1</v>
      </c>
      <c r="F53" s="29">
        <v>50</v>
      </c>
      <c r="G53" s="29">
        <v>36</v>
      </c>
      <c r="H53" s="29">
        <f t="shared" si="1"/>
        <v>-14</v>
      </c>
      <c r="I53" s="29">
        <f t="shared" si="0"/>
        <v>18.9</v>
      </c>
      <c r="J53" s="140"/>
      <c r="K53" s="29">
        <f>G53</f>
        <v>36</v>
      </c>
      <c r="L53" s="29">
        <f>K53</f>
        <v>36</v>
      </c>
    </row>
    <row r="54" spans="1:12" s="32" customFormat="1" ht="28.5">
      <c r="A54" s="67"/>
      <c r="B54" s="65"/>
      <c r="C54" s="63">
        <v>4261</v>
      </c>
      <c r="D54" s="50" t="s">
        <v>32</v>
      </c>
      <c r="E54" s="72">
        <f>E56+E57</f>
        <v>26.6</v>
      </c>
      <c r="F54" s="72">
        <f>F56+F57</f>
        <v>65</v>
      </c>
      <c r="G54" s="72">
        <f>G56+G57</f>
        <v>65</v>
      </c>
      <c r="H54" s="72">
        <f t="shared" si="1"/>
        <v>0</v>
      </c>
      <c r="I54" s="72">
        <f t="shared" si="0"/>
        <v>38.4</v>
      </c>
      <c r="J54" s="141"/>
      <c r="K54" s="72">
        <f>K56+K57</f>
        <v>65</v>
      </c>
      <c r="L54" s="72">
        <f>L56+L57</f>
        <v>65</v>
      </c>
    </row>
    <row r="55" spans="1:12" s="32" customFormat="1" ht="13.5">
      <c r="A55" s="67"/>
      <c r="B55" s="65"/>
      <c r="C55" s="62"/>
      <c r="D55" s="35" t="s">
        <v>43</v>
      </c>
      <c r="E55" s="44"/>
      <c r="F55" s="44"/>
      <c r="G55" s="44"/>
      <c r="H55" s="44"/>
      <c r="I55" s="44"/>
      <c r="J55" s="139"/>
      <c r="K55" s="44"/>
      <c r="L55" s="44"/>
    </row>
    <row r="56" spans="1:12" s="32" customFormat="1" ht="13.5">
      <c r="A56" s="67"/>
      <c r="B56" s="65"/>
      <c r="C56" s="62"/>
      <c r="D56" s="35" t="s">
        <v>33</v>
      </c>
      <c r="E56" s="44">
        <v>26.6</v>
      </c>
      <c r="F56" s="44">
        <v>65</v>
      </c>
      <c r="G56" s="44">
        <v>65</v>
      </c>
      <c r="H56" s="44">
        <f t="shared" si="1"/>
        <v>0</v>
      </c>
      <c r="I56" s="44">
        <f t="shared" si="0"/>
        <v>38.4</v>
      </c>
      <c r="J56" s="139"/>
      <c r="K56" s="44">
        <f>G56</f>
        <v>65</v>
      </c>
      <c r="L56" s="44">
        <f>K56</f>
        <v>65</v>
      </c>
    </row>
    <row r="57" spans="1:12" s="32" customFormat="1" ht="13.5" hidden="1">
      <c r="A57" s="67"/>
      <c r="B57" s="65"/>
      <c r="C57" s="62"/>
      <c r="D57" s="35" t="s">
        <v>34</v>
      </c>
      <c r="E57" s="44"/>
      <c r="F57" s="44"/>
      <c r="G57" s="44"/>
      <c r="H57" s="44"/>
      <c r="I57" s="44"/>
      <c r="J57" s="139"/>
      <c r="K57" s="44"/>
      <c r="L57" s="44"/>
    </row>
    <row r="58" spans="1:12" s="32" customFormat="1" ht="28.5" hidden="1">
      <c r="A58" s="67"/>
      <c r="B58" s="65"/>
      <c r="C58" s="62">
        <v>4262</v>
      </c>
      <c r="D58" s="36" t="s">
        <v>61</v>
      </c>
      <c r="E58" s="44"/>
      <c r="F58" s="44"/>
      <c r="G58" s="44"/>
      <c r="H58" s="44"/>
      <c r="I58" s="44"/>
      <c r="J58" s="139"/>
      <c r="K58" s="44"/>
      <c r="L58" s="44"/>
    </row>
    <row r="59" spans="1:12" s="32" customFormat="1" ht="14.25">
      <c r="A59" s="67"/>
      <c r="B59" s="65"/>
      <c r="C59" s="62">
        <v>4264</v>
      </c>
      <c r="D59" s="36" t="s">
        <v>60</v>
      </c>
      <c r="E59" s="44">
        <v>96.6</v>
      </c>
      <c r="F59" s="44">
        <v>103</v>
      </c>
      <c r="G59" s="44">
        <v>103</v>
      </c>
      <c r="H59" s="44">
        <f t="shared" si="1"/>
        <v>0</v>
      </c>
      <c r="I59" s="44">
        <f t="shared" si="0"/>
        <v>6.400000000000006</v>
      </c>
      <c r="J59" s="139"/>
      <c r="K59" s="44">
        <f>G59</f>
        <v>103</v>
      </c>
      <c r="L59" s="44">
        <f>K59</f>
        <v>103</v>
      </c>
    </row>
    <row r="60" spans="1:12" s="32" customFormat="1" ht="22.5" customHeight="1" hidden="1">
      <c r="A60" s="67"/>
      <c r="B60" s="65"/>
      <c r="C60" s="62">
        <v>4266</v>
      </c>
      <c r="D60" s="36" t="s">
        <v>74</v>
      </c>
      <c r="E60" s="44"/>
      <c r="F60" s="44"/>
      <c r="G60" s="44"/>
      <c r="H60" s="44"/>
      <c r="I60" s="44"/>
      <c r="J60" s="139"/>
      <c r="K60" s="44"/>
      <c r="L60" s="44"/>
    </row>
    <row r="61" spans="1:12" s="32" customFormat="1" ht="28.5">
      <c r="A61" s="67"/>
      <c r="B61" s="65"/>
      <c r="C61" s="62">
        <v>4267</v>
      </c>
      <c r="D61" s="36" t="s">
        <v>62</v>
      </c>
      <c r="E61" s="44">
        <v>112.1</v>
      </c>
      <c r="F61" s="44">
        <v>350</v>
      </c>
      <c r="G61" s="44">
        <v>250</v>
      </c>
      <c r="H61" s="44">
        <f t="shared" si="1"/>
        <v>-100</v>
      </c>
      <c r="I61" s="44">
        <f t="shared" si="0"/>
        <v>137.9</v>
      </c>
      <c r="J61" s="139" t="s">
        <v>120</v>
      </c>
      <c r="K61" s="44">
        <f>G61</f>
        <v>250</v>
      </c>
      <c r="L61" s="44">
        <f>K61</f>
        <v>250</v>
      </c>
    </row>
    <row r="62" spans="1:12" s="32" customFormat="1" ht="28.5">
      <c r="A62" s="67"/>
      <c r="B62" s="65"/>
      <c r="C62" s="62">
        <v>4269</v>
      </c>
      <c r="D62" s="36" t="s">
        <v>35</v>
      </c>
      <c r="E62" s="44">
        <v>468.3</v>
      </c>
      <c r="F62" s="44">
        <v>440</v>
      </c>
      <c r="G62" s="44">
        <v>250</v>
      </c>
      <c r="H62" s="44">
        <f t="shared" si="1"/>
        <v>-190</v>
      </c>
      <c r="I62" s="44">
        <f t="shared" si="0"/>
        <v>-218.3</v>
      </c>
      <c r="J62" s="139" t="s">
        <v>120</v>
      </c>
      <c r="K62" s="44">
        <f aca="true" t="shared" si="2" ref="K62:K71">G62</f>
        <v>250</v>
      </c>
      <c r="L62" s="44">
        <f>K62</f>
        <v>250</v>
      </c>
    </row>
    <row r="63" spans="1:12" s="32" customFormat="1" ht="42.75" hidden="1">
      <c r="A63" s="67"/>
      <c r="B63" s="65" t="s">
        <v>118</v>
      </c>
      <c r="C63" s="62">
        <v>4511</v>
      </c>
      <c r="D63" s="34" t="s">
        <v>36</v>
      </c>
      <c r="E63" s="44"/>
      <c r="F63" s="44"/>
      <c r="G63" s="44"/>
      <c r="H63" s="44">
        <f t="shared" si="1"/>
        <v>0</v>
      </c>
      <c r="I63" s="44">
        <f t="shared" si="0"/>
        <v>0</v>
      </c>
      <c r="J63" s="139"/>
      <c r="K63" s="44">
        <f t="shared" si="2"/>
        <v>0</v>
      </c>
      <c r="L63" s="44">
        <f aca="true" t="shared" si="3" ref="L63:L72">K63</f>
        <v>0</v>
      </c>
    </row>
    <row r="64" spans="1:12" s="33" customFormat="1" ht="42.75" hidden="1">
      <c r="A64" s="67"/>
      <c r="B64" s="65"/>
      <c r="C64" s="62">
        <v>4621</v>
      </c>
      <c r="D64" s="34" t="s">
        <v>37</v>
      </c>
      <c r="E64" s="44"/>
      <c r="F64" s="44"/>
      <c r="G64" s="44"/>
      <c r="H64" s="44">
        <f t="shared" si="1"/>
        <v>0</v>
      </c>
      <c r="I64" s="44">
        <f t="shared" si="0"/>
        <v>0</v>
      </c>
      <c r="J64" s="142"/>
      <c r="K64" s="44">
        <f t="shared" si="2"/>
        <v>0</v>
      </c>
      <c r="L64" s="44">
        <f t="shared" si="3"/>
        <v>0</v>
      </c>
    </row>
    <row r="65" spans="1:12" s="33" customFormat="1" ht="42.75" hidden="1">
      <c r="A65" s="67"/>
      <c r="B65" s="65"/>
      <c r="C65" s="62">
        <v>4631</v>
      </c>
      <c r="D65" s="34" t="s">
        <v>64</v>
      </c>
      <c r="E65" s="44"/>
      <c r="F65" s="44"/>
      <c r="G65" s="44"/>
      <c r="H65" s="44">
        <f t="shared" si="1"/>
        <v>0</v>
      </c>
      <c r="I65" s="44">
        <f t="shared" si="0"/>
        <v>0</v>
      </c>
      <c r="J65" s="142"/>
      <c r="K65" s="44">
        <f t="shared" si="2"/>
        <v>0</v>
      </c>
      <c r="L65" s="44">
        <f t="shared" si="3"/>
        <v>0</v>
      </c>
    </row>
    <row r="66" spans="1:12" s="33" customFormat="1" ht="21.75" customHeight="1" hidden="1">
      <c r="A66" s="67"/>
      <c r="B66" s="65"/>
      <c r="C66" s="62">
        <v>4632</v>
      </c>
      <c r="D66" s="34" t="s">
        <v>56</v>
      </c>
      <c r="E66" s="44"/>
      <c r="F66" s="44"/>
      <c r="G66" s="44"/>
      <c r="H66" s="44">
        <f t="shared" si="1"/>
        <v>0</v>
      </c>
      <c r="I66" s="44">
        <f t="shared" si="0"/>
        <v>0</v>
      </c>
      <c r="J66" s="139"/>
      <c r="K66" s="44">
        <f t="shared" si="2"/>
        <v>0</v>
      </c>
      <c r="L66" s="44">
        <f t="shared" si="3"/>
        <v>0</v>
      </c>
    </row>
    <row r="67" spans="1:12" s="33" customFormat="1" ht="42" customHeight="1" hidden="1">
      <c r="A67" s="67"/>
      <c r="B67" s="65"/>
      <c r="C67" s="62" t="s">
        <v>88</v>
      </c>
      <c r="D67" s="34" t="s">
        <v>89</v>
      </c>
      <c r="E67" s="44"/>
      <c r="F67" s="44"/>
      <c r="G67" s="44"/>
      <c r="H67" s="44"/>
      <c r="I67" s="44"/>
      <c r="J67" s="139"/>
      <c r="K67" s="44">
        <f t="shared" si="2"/>
        <v>0</v>
      </c>
      <c r="L67" s="44">
        <f t="shared" si="3"/>
        <v>0</v>
      </c>
    </row>
    <row r="68" spans="1:12" s="33" customFormat="1" ht="48.75" customHeight="1" hidden="1">
      <c r="A68" s="67"/>
      <c r="B68" s="65"/>
      <c r="C68" s="62">
        <v>4638</v>
      </c>
      <c r="D68" s="34" t="s">
        <v>91</v>
      </c>
      <c r="E68" s="44"/>
      <c r="F68" s="44"/>
      <c r="G68" s="44"/>
      <c r="H68" s="44">
        <f t="shared" si="1"/>
        <v>0</v>
      </c>
      <c r="I68" s="44">
        <f t="shared" si="0"/>
        <v>0</v>
      </c>
      <c r="J68" s="139"/>
      <c r="K68" s="44">
        <f t="shared" si="2"/>
        <v>0</v>
      </c>
      <c r="L68" s="44">
        <f t="shared" si="3"/>
        <v>0</v>
      </c>
    </row>
    <row r="69" spans="1:12" s="33" customFormat="1" ht="23.25" customHeight="1" hidden="1">
      <c r="A69" s="67"/>
      <c r="B69" s="65"/>
      <c r="C69" s="62" t="s">
        <v>66</v>
      </c>
      <c r="D69" s="34" t="s">
        <v>67</v>
      </c>
      <c r="E69" s="44"/>
      <c r="F69" s="44"/>
      <c r="G69" s="44"/>
      <c r="H69" s="44">
        <f t="shared" si="1"/>
        <v>0</v>
      </c>
      <c r="I69" s="44">
        <f t="shared" si="0"/>
        <v>0</v>
      </c>
      <c r="J69" s="139"/>
      <c r="K69" s="44">
        <f t="shared" si="2"/>
        <v>0</v>
      </c>
      <c r="L69" s="44">
        <f t="shared" si="3"/>
        <v>0</v>
      </c>
    </row>
    <row r="70" spans="1:12" s="33" customFormat="1" ht="57" hidden="1">
      <c r="A70" s="67"/>
      <c r="B70" s="65"/>
      <c r="C70" s="62" t="s">
        <v>96</v>
      </c>
      <c r="D70" s="34" t="s">
        <v>97</v>
      </c>
      <c r="E70" s="44"/>
      <c r="F70" s="44"/>
      <c r="G70" s="44"/>
      <c r="H70" s="44">
        <f>+G70-F70</f>
        <v>0</v>
      </c>
      <c r="I70" s="44">
        <f>G70-E70</f>
        <v>0</v>
      </c>
      <c r="J70" s="139"/>
      <c r="K70" s="44">
        <f t="shared" si="2"/>
        <v>0</v>
      </c>
      <c r="L70" s="44">
        <f t="shared" si="3"/>
        <v>0</v>
      </c>
    </row>
    <row r="71" spans="1:12" s="33" customFormat="1" ht="21" customHeight="1" hidden="1">
      <c r="A71" s="67"/>
      <c r="B71" s="65"/>
      <c r="C71" s="62">
        <v>4729</v>
      </c>
      <c r="D71" s="36" t="s">
        <v>38</v>
      </c>
      <c r="E71" s="48"/>
      <c r="F71" s="48"/>
      <c r="G71" s="44"/>
      <c r="H71" s="44">
        <f t="shared" si="1"/>
        <v>0</v>
      </c>
      <c r="I71" s="44">
        <f t="shared" si="0"/>
        <v>0</v>
      </c>
      <c r="J71" s="143"/>
      <c r="K71" s="44">
        <f t="shared" si="2"/>
        <v>0</v>
      </c>
      <c r="L71" s="44">
        <f t="shared" si="3"/>
        <v>0</v>
      </c>
    </row>
    <row r="72" spans="1:12" s="33" customFormat="1" ht="22.5" customHeight="1">
      <c r="A72" s="67"/>
      <c r="B72" s="65"/>
      <c r="C72" s="62">
        <v>4822</v>
      </c>
      <c r="D72" s="36" t="s">
        <v>39</v>
      </c>
      <c r="E72" s="48">
        <v>4523.1</v>
      </c>
      <c r="F72" s="48">
        <v>4800.1</v>
      </c>
      <c r="G72" s="44">
        <v>4860.8</v>
      </c>
      <c r="H72" s="44">
        <f t="shared" si="1"/>
        <v>60.69999999999982</v>
      </c>
      <c r="I72" s="44">
        <f t="shared" si="0"/>
        <v>337.6999999999998</v>
      </c>
      <c r="J72" s="143"/>
      <c r="K72" s="44">
        <f>G72</f>
        <v>4860.8</v>
      </c>
      <c r="L72" s="44">
        <f t="shared" si="3"/>
        <v>4860.8</v>
      </c>
    </row>
    <row r="73" spans="1:12" s="33" customFormat="1" ht="19.5" customHeight="1">
      <c r="A73" s="67"/>
      <c r="B73" s="65"/>
      <c r="C73" s="63">
        <v>4823</v>
      </c>
      <c r="D73" s="50" t="s">
        <v>40</v>
      </c>
      <c r="E73" s="72">
        <f>E75+E76+E77</f>
        <v>429.6</v>
      </c>
      <c r="F73" s="72">
        <f>F75+F76+F77</f>
        <v>429.6</v>
      </c>
      <c r="G73" s="72">
        <f>G75+G76+G77</f>
        <v>429.6</v>
      </c>
      <c r="H73" s="72">
        <f t="shared" si="1"/>
        <v>0</v>
      </c>
      <c r="I73" s="72">
        <f>G73-E73</f>
        <v>0</v>
      </c>
      <c r="J73" s="141"/>
      <c r="K73" s="72">
        <f>K75+K76+K77</f>
        <v>429.6</v>
      </c>
      <c r="L73" s="72">
        <f>L75+L76+L77</f>
        <v>429.6</v>
      </c>
    </row>
    <row r="74" spans="1:12" s="33" customFormat="1" ht="14.25">
      <c r="A74" s="67"/>
      <c r="B74" s="65"/>
      <c r="C74" s="62"/>
      <c r="D74" s="35" t="s">
        <v>43</v>
      </c>
      <c r="E74" s="48"/>
      <c r="F74" s="48"/>
      <c r="G74" s="44"/>
      <c r="H74" s="44"/>
      <c r="I74" s="44"/>
      <c r="J74" s="143"/>
      <c r="K74" s="44"/>
      <c r="L74" s="44"/>
    </row>
    <row r="75" spans="1:12" s="32" customFormat="1" ht="40.5" hidden="1">
      <c r="A75" s="67"/>
      <c r="B75" s="65"/>
      <c r="C75" s="62"/>
      <c r="D75" s="35" t="s">
        <v>55</v>
      </c>
      <c r="E75" s="48"/>
      <c r="F75" s="48"/>
      <c r="G75" s="44"/>
      <c r="H75" s="44"/>
      <c r="I75" s="44"/>
      <c r="J75" s="143"/>
      <c r="K75" s="44"/>
      <c r="L75" s="44"/>
    </row>
    <row r="76" spans="1:12" ht="27.75" customHeight="1">
      <c r="A76" s="67"/>
      <c r="B76" s="65"/>
      <c r="C76" s="62"/>
      <c r="D76" s="35" t="s">
        <v>53</v>
      </c>
      <c r="E76" s="48">
        <v>429.6</v>
      </c>
      <c r="F76" s="48">
        <v>429.6</v>
      </c>
      <c r="G76" s="44">
        <v>429.6</v>
      </c>
      <c r="H76" s="44">
        <f aca="true" t="shared" si="4" ref="H76:H90">+G76-F76</f>
        <v>0</v>
      </c>
      <c r="I76" s="44">
        <f aca="true" t="shared" si="5" ref="I76:I82">G76-E76</f>
        <v>0</v>
      </c>
      <c r="J76" s="143"/>
      <c r="K76" s="44">
        <f>G76</f>
        <v>429.6</v>
      </c>
      <c r="L76" s="44">
        <f aca="true" t="shared" si="6" ref="L76:L81">K76</f>
        <v>429.6</v>
      </c>
    </row>
    <row r="77" spans="1:12" ht="14.25" hidden="1">
      <c r="A77" s="67"/>
      <c r="B77" s="65"/>
      <c r="C77" s="62"/>
      <c r="D77" s="35" t="s">
        <v>54</v>
      </c>
      <c r="E77" s="48"/>
      <c r="F77" s="48"/>
      <c r="G77" s="44"/>
      <c r="H77" s="44">
        <f t="shared" si="4"/>
        <v>0</v>
      </c>
      <c r="I77" s="44">
        <f t="shared" si="5"/>
        <v>0</v>
      </c>
      <c r="J77" s="143"/>
      <c r="K77" s="44"/>
      <c r="L77" s="44">
        <f t="shared" si="6"/>
        <v>0</v>
      </c>
    </row>
    <row r="78" spans="1:12" ht="31.5" customHeight="1" hidden="1">
      <c r="A78" s="67"/>
      <c r="B78" s="65"/>
      <c r="C78" s="62" t="s">
        <v>73</v>
      </c>
      <c r="D78" s="36" t="s">
        <v>82</v>
      </c>
      <c r="E78" s="48"/>
      <c r="F78" s="48"/>
      <c r="G78" s="44"/>
      <c r="H78" s="44">
        <f t="shared" si="4"/>
        <v>0</v>
      </c>
      <c r="I78" s="44">
        <f t="shared" si="5"/>
        <v>0</v>
      </c>
      <c r="J78" s="143"/>
      <c r="K78" s="44"/>
      <c r="L78" s="44">
        <f t="shared" si="6"/>
        <v>0</v>
      </c>
    </row>
    <row r="79" spans="1:12" ht="31.5" customHeight="1" hidden="1">
      <c r="A79" s="67"/>
      <c r="B79" s="65"/>
      <c r="C79" s="62">
        <v>4831</v>
      </c>
      <c r="D79" s="34" t="s">
        <v>98</v>
      </c>
      <c r="E79" s="48"/>
      <c r="F79" s="48"/>
      <c r="G79" s="44"/>
      <c r="H79" s="44">
        <f>+G79-F79</f>
        <v>0</v>
      </c>
      <c r="I79" s="44">
        <f t="shared" si="5"/>
        <v>0</v>
      </c>
      <c r="J79" s="143"/>
      <c r="K79" s="44"/>
      <c r="L79" s="44">
        <f t="shared" si="6"/>
        <v>0</v>
      </c>
    </row>
    <row r="80" spans="1:12" ht="43.5" customHeight="1" hidden="1">
      <c r="A80" s="67"/>
      <c r="B80" s="65"/>
      <c r="C80" s="62">
        <v>4851</v>
      </c>
      <c r="D80" s="34" t="s">
        <v>99</v>
      </c>
      <c r="E80" s="48"/>
      <c r="F80" s="48"/>
      <c r="G80" s="44"/>
      <c r="H80" s="44">
        <f>+G80-F80</f>
        <v>0</v>
      </c>
      <c r="I80" s="44">
        <f t="shared" si="5"/>
        <v>0</v>
      </c>
      <c r="J80" s="143"/>
      <c r="K80" s="44"/>
      <c r="L80" s="44">
        <f t="shared" si="6"/>
        <v>0</v>
      </c>
    </row>
    <row r="81" spans="1:12" s="45" customFormat="1" ht="19.5" customHeight="1">
      <c r="A81" s="67"/>
      <c r="B81" s="65"/>
      <c r="C81" s="62">
        <v>4861</v>
      </c>
      <c r="D81" s="36" t="s">
        <v>41</v>
      </c>
      <c r="E81" s="48">
        <v>19.5</v>
      </c>
      <c r="F81" s="48">
        <v>50</v>
      </c>
      <c r="G81" s="44">
        <v>50</v>
      </c>
      <c r="H81" s="44">
        <f t="shared" si="4"/>
        <v>0</v>
      </c>
      <c r="I81" s="44">
        <f t="shared" si="5"/>
        <v>30.5</v>
      </c>
      <c r="J81" s="143"/>
      <c r="K81" s="44">
        <f>G81</f>
        <v>50</v>
      </c>
      <c r="L81" s="44">
        <f t="shared" si="6"/>
        <v>50</v>
      </c>
    </row>
    <row r="82" spans="1:12" ht="19.5" customHeight="1" hidden="1">
      <c r="A82" s="68"/>
      <c r="B82" s="66"/>
      <c r="C82" s="62">
        <v>4891</v>
      </c>
      <c r="D82" s="36" t="s">
        <v>42</v>
      </c>
      <c r="E82" s="44"/>
      <c r="F82" s="44"/>
      <c r="G82" s="44"/>
      <c r="H82" s="44">
        <f t="shared" si="4"/>
        <v>0</v>
      </c>
      <c r="I82" s="44">
        <f t="shared" si="5"/>
        <v>0</v>
      </c>
      <c r="J82" s="139"/>
      <c r="K82" s="44"/>
      <c r="L82" s="44"/>
    </row>
    <row r="83" spans="4:12" ht="9.75" customHeight="1" hidden="1">
      <c r="D83" s="49"/>
      <c r="E83" s="51"/>
      <c r="F83" s="51"/>
      <c r="G83" s="51"/>
      <c r="H83" s="51"/>
      <c r="I83" s="51"/>
      <c r="J83" s="191"/>
      <c r="K83" s="51"/>
      <c r="L83" s="51"/>
    </row>
    <row r="84" spans="1:12" s="12" customFormat="1" ht="28.5" hidden="1">
      <c r="A84" s="220" t="s">
        <v>78</v>
      </c>
      <c r="B84" s="220"/>
      <c r="C84" s="46"/>
      <c r="D84" s="15" t="s">
        <v>44</v>
      </c>
      <c r="E84" s="11">
        <f>SUM(E86:E90)</f>
        <v>0</v>
      </c>
      <c r="F84" s="11">
        <f>SUM(F86:F90)</f>
        <v>0</v>
      </c>
      <c r="G84" s="11">
        <f>SUM(G86:G90)</f>
        <v>0</v>
      </c>
      <c r="H84" s="11">
        <f>+G84-F84</f>
        <v>0</v>
      </c>
      <c r="I84" s="11">
        <f>G84-E84</f>
        <v>0</v>
      </c>
      <c r="J84" s="192"/>
      <c r="K84" s="11">
        <f>SUM(K86:K90)</f>
        <v>0</v>
      </c>
      <c r="L84" s="11">
        <f>SUM(L86:L90)</f>
        <v>0</v>
      </c>
    </row>
    <row r="85" spans="1:12" s="8" customFormat="1" ht="23.25" customHeight="1" hidden="1">
      <c r="A85" s="77" t="s">
        <v>79</v>
      </c>
      <c r="B85" s="77" t="s">
        <v>80</v>
      </c>
      <c r="C85" s="47"/>
      <c r="D85" s="5" t="s">
        <v>43</v>
      </c>
      <c r="E85" s="6"/>
      <c r="F85" s="6"/>
      <c r="G85" s="6"/>
      <c r="H85" s="6"/>
      <c r="I85" s="6"/>
      <c r="J85" s="193"/>
      <c r="K85" s="6"/>
      <c r="L85" s="6"/>
    </row>
    <row r="86" spans="1:12" s="14" customFormat="1" ht="15.75" customHeight="1" hidden="1">
      <c r="A86" s="69"/>
      <c r="B86" s="69"/>
      <c r="C86" s="28">
        <v>5121</v>
      </c>
      <c r="D86" s="9" t="s">
        <v>45</v>
      </c>
      <c r="E86" s="16"/>
      <c r="F86" s="16"/>
      <c r="G86" s="26"/>
      <c r="H86" s="26">
        <f t="shared" si="4"/>
        <v>0</v>
      </c>
      <c r="I86" s="26">
        <f>G86-E86</f>
        <v>0</v>
      </c>
      <c r="J86" s="194"/>
      <c r="K86" s="26"/>
      <c r="L86" s="26"/>
    </row>
    <row r="87" spans="1:12" s="14" customFormat="1" ht="15.75" customHeight="1" hidden="1">
      <c r="A87" s="67"/>
      <c r="B87" s="67"/>
      <c r="C87" s="28">
        <v>5122</v>
      </c>
      <c r="D87" s="9" t="s">
        <v>46</v>
      </c>
      <c r="E87" s="16"/>
      <c r="F87" s="16"/>
      <c r="G87" s="26"/>
      <c r="H87" s="26">
        <f t="shared" si="4"/>
        <v>0</v>
      </c>
      <c r="I87" s="26">
        <f>G87-E87</f>
        <v>0</v>
      </c>
      <c r="J87" s="194"/>
      <c r="K87" s="26"/>
      <c r="L87" s="26"/>
    </row>
    <row r="88" spans="1:12" s="14" customFormat="1" ht="28.5" hidden="1">
      <c r="A88" s="67"/>
      <c r="B88" s="67"/>
      <c r="C88" s="28">
        <v>5129</v>
      </c>
      <c r="D88" s="9" t="s">
        <v>47</v>
      </c>
      <c r="E88" s="16"/>
      <c r="F88" s="16"/>
      <c r="G88" s="26"/>
      <c r="H88" s="26">
        <f t="shared" si="4"/>
        <v>0</v>
      </c>
      <c r="I88" s="26">
        <f>G88-E88</f>
        <v>0</v>
      </c>
      <c r="J88" s="194"/>
      <c r="K88" s="26"/>
      <c r="L88" s="26"/>
    </row>
    <row r="89" spans="1:12" s="14" customFormat="1" ht="14.25" hidden="1">
      <c r="A89" s="67"/>
      <c r="B89" s="67"/>
      <c r="C89" s="28">
        <v>5131</v>
      </c>
      <c r="D89" s="9" t="s">
        <v>90</v>
      </c>
      <c r="E89" s="16"/>
      <c r="F89" s="16"/>
      <c r="G89" s="26"/>
      <c r="H89" s="26">
        <f>+G89-F89</f>
        <v>0</v>
      </c>
      <c r="I89" s="26">
        <f>G89-E89</f>
        <v>0</v>
      </c>
      <c r="J89" s="194"/>
      <c r="K89" s="26"/>
      <c r="L89" s="26"/>
    </row>
    <row r="90" spans="1:12" s="14" customFormat="1" ht="15.75" customHeight="1" hidden="1">
      <c r="A90" s="68"/>
      <c r="B90" s="68"/>
      <c r="C90" s="28">
        <v>5132</v>
      </c>
      <c r="D90" s="9" t="s">
        <v>48</v>
      </c>
      <c r="E90" s="16"/>
      <c r="F90" s="16"/>
      <c r="G90" s="26"/>
      <c r="H90" s="26">
        <f t="shared" si="4"/>
        <v>0</v>
      </c>
      <c r="I90" s="26">
        <f>G90-E90</f>
        <v>0</v>
      </c>
      <c r="J90" s="194"/>
      <c r="K90" s="26"/>
      <c r="L90" s="26"/>
    </row>
    <row r="91" ht="13.5" hidden="1"/>
    <row r="92" ht="13.5" hidden="1"/>
    <row r="93" ht="13.5" hidden="1"/>
    <row r="94" ht="13.5" hidden="1"/>
    <row r="95" ht="13.5" hidden="1"/>
    <row r="96" ht="13.5" hidden="1"/>
  </sheetData>
  <sheetProtection/>
  <mergeCells count="12">
    <mergeCell ref="J1:K1"/>
    <mergeCell ref="I2:L3"/>
    <mergeCell ref="A2:H3"/>
    <mergeCell ref="B16:B17"/>
    <mergeCell ref="A84:B84"/>
    <mergeCell ref="D4:I4"/>
    <mergeCell ref="D5:K6"/>
    <mergeCell ref="A7:B7"/>
    <mergeCell ref="C7:D7"/>
    <mergeCell ref="A10:A17"/>
    <mergeCell ref="B10:B12"/>
    <mergeCell ref="B14:B15"/>
  </mergeCells>
  <conditionalFormatting sqref="C8:D8">
    <cfRule type="cellIs" priority="2" dxfId="0" operator="equal" stopIfTrue="1">
      <formula>0</formula>
    </cfRule>
  </conditionalFormatting>
  <conditionalFormatting sqref="D13:D14">
    <cfRule type="cellIs" priority="1" dxfId="0" operator="equal" stopIfTrue="1">
      <formula>0</formula>
    </cfRule>
  </conditionalFormatting>
  <printOptions/>
  <pageMargins left="0.24" right="0.24" top="0.2" bottom="0.2" header="0.21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3">
      <selection activeCell="J100" sqref="J100"/>
    </sheetView>
  </sheetViews>
  <sheetFormatPr defaultColWidth="9.140625" defaultRowHeight="12.75"/>
  <cols>
    <col min="1" max="1" width="9.140625" style="80" customWidth="1"/>
    <col min="2" max="2" width="8.57421875" style="80" customWidth="1"/>
    <col min="3" max="3" width="6.7109375" style="109" customWidth="1"/>
    <col min="4" max="4" width="38.00390625" style="148" customWidth="1"/>
    <col min="5" max="6" width="11.7109375" style="24" customWidth="1"/>
    <col min="7" max="7" width="9.7109375" style="24" customWidth="1"/>
    <col min="8" max="8" width="12.57421875" style="24" customWidth="1"/>
    <col min="9" max="9" width="11.421875" style="24" customWidth="1"/>
    <col min="10" max="10" width="10.8515625" style="24" customWidth="1"/>
    <col min="11" max="11" width="6.140625" style="80" customWidth="1"/>
    <col min="12" max="16384" width="9.140625" style="80" customWidth="1"/>
  </cols>
  <sheetData>
    <row r="1" ht="13.5">
      <c r="J1" s="24" t="s">
        <v>144</v>
      </c>
    </row>
    <row r="3" spans="1:10" s="87" customFormat="1" ht="39" customHeight="1" thickBot="1">
      <c r="A3" s="264" t="s">
        <v>122</v>
      </c>
      <c r="B3" s="264"/>
      <c r="C3" s="264"/>
      <c r="D3" s="264"/>
      <c r="E3" s="264"/>
      <c r="F3" s="85"/>
      <c r="G3" s="85"/>
      <c r="H3" s="85"/>
      <c r="I3" s="260" t="s">
        <v>123</v>
      </c>
      <c r="J3" s="260"/>
    </row>
    <row r="4" spans="1:10" s="87" customFormat="1" ht="23.25" customHeight="1">
      <c r="A4" s="119"/>
      <c r="B4" s="119"/>
      <c r="C4" s="119"/>
      <c r="D4" s="119"/>
      <c r="E4" s="119"/>
      <c r="F4" s="85"/>
      <c r="G4" s="85"/>
      <c r="H4" s="85"/>
      <c r="I4" s="86"/>
      <c r="J4" s="88" t="s">
        <v>1</v>
      </c>
    </row>
    <row r="5" spans="1:10" s="91" customFormat="1" ht="27" customHeight="1">
      <c r="A5" s="89" t="s">
        <v>75</v>
      </c>
      <c r="B5" s="90" t="s">
        <v>111</v>
      </c>
      <c r="C5" s="85"/>
      <c r="D5" s="265" t="s">
        <v>124</v>
      </c>
      <c r="E5" s="265"/>
      <c r="F5" s="265"/>
      <c r="G5" s="265"/>
      <c r="H5" s="265"/>
      <c r="I5" s="265"/>
      <c r="J5" s="265"/>
    </row>
    <row r="6" spans="1:10" s="91" customFormat="1" ht="25.5" customHeight="1">
      <c r="A6" s="89" t="s">
        <v>76</v>
      </c>
      <c r="B6" s="90" t="s">
        <v>112</v>
      </c>
      <c r="C6" s="85"/>
      <c r="D6" s="265" t="s">
        <v>125</v>
      </c>
      <c r="E6" s="265"/>
      <c r="F6" s="265"/>
      <c r="G6" s="265"/>
      <c r="H6" s="265"/>
      <c r="I6" s="265"/>
      <c r="J6" s="265"/>
    </row>
    <row r="7" spans="1:10" s="87" customFormat="1" ht="16.5" customHeight="1">
      <c r="A7" s="89" t="s">
        <v>77</v>
      </c>
      <c r="B7" s="90" t="s">
        <v>111</v>
      </c>
      <c r="C7" s="85"/>
      <c r="D7" s="253"/>
      <c r="E7" s="253"/>
      <c r="F7" s="253"/>
      <c r="G7" s="253"/>
      <c r="H7" s="253"/>
      <c r="I7" s="253"/>
      <c r="J7" s="92"/>
    </row>
    <row r="8" spans="1:9" s="109" customFormat="1" ht="13.5">
      <c r="A8" s="258"/>
      <c r="B8" s="258"/>
      <c r="C8" s="203"/>
      <c r="D8" s="54"/>
      <c r="E8" s="204"/>
      <c r="F8" s="204"/>
      <c r="H8" s="157" t="s">
        <v>63</v>
      </c>
      <c r="I8" s="158"/>
    </row>
    <row r="9" spans="1:12" s="109" customFormat="1" ht="13.5" customHeight="1">
      <c r="A9" s="259" t="s">
        <v>78</v>
      </c>
      <c r="B9" s="259"/>
      <c r="C9" s="239"/>
      <c r="D9" s="240"/>
      <c r="E9" s="107" t="s">
        <v>92</v>
      </c>
      <c r="F9" s="120" t="s">
        <v>93</v>
      </c>
      <c r="G9" s="22" t="s">
        <v>93</v>
      </c>
      <c r="H9" s="239">
        <v>2024</v>
      </c>
      <c r="I9" s="240"/>
      <c r="J9" s="22"/>
      <c r="K9" s="108" t="s">
        <v>101</v>
      </c>
      <c r="L9" s="108" t="s">
        <v>107</v>
      </c>
    </row>
    <row r="10" spans="1:12" s="109" customFormat="1" ht="102">
      <c r="A10" s="93" t="s">
        <v>126</v>
      </c>
      <c r="B10" s="93" t="s">
        <v>127</v>
      </c>
      <c r="C10" s="183" t="s">
        <v>6</v>
      </c>
      <c r="D10" s="183" t="s">
        <v>68</v>
      </c>
      <c r="E10" s="22" t="s">
        <v>70</v>
      </c>
      <c r="F10" s="111" t="s">
        <v>2</v>
      </c>
      <c r="G10" s="22" t="s">
        <v>3</v>
      </c>
      <c r="H10" s="22" t="s">
        <v>108</v>
      </c>
      <c r="I10" s="22" t="s">
        <v>109</v>
      </c>
      <c r="J10" s="22" t="s">
        <v>59</v>
      </c>
      <c r="K10" s="22" t="s">
        <v>3</v>
      </c>
      <c r="L10" s="22" t="s">
        <v>3</v>
      </c>
    </row>
    <row r="11" spans="1:12" s="24" customFormat="1" ht="13.5">
      <c r="A11" s="205">
        <v>1</v>
      </c>
      <c r="B11" s="205">
        <v>2</v>
      </c>
      <c r="C11" s="205">
        <v>3</v>
      </c>
      <c r="D11" s="205">
        <v>4</v>
      </c>
      <c r="E11" s="205">
        <v>5</v>
      </c>
      <c r="F11" s="205">
        <v>6</v>
      </c>
      <c r="G11" s="205">
        <v>7</v>
      </c>
      <c r="H11" s="205">
        <v>8</v>
      </c>
      <c r="I11" s="205">
        <v>9</v>
      </c>
      <c r="J11" s="205">
        <v>10</v>
      </c>
      <c r="K11" s="161">
        <v>11</v>
      </c>
      <c r="L11" s="161">
        <v>12</v>
      </c>
    </row>
    <row r="12" spans="1:12" s="24" customFormat="1" ht="14.25" customHeight="1">
      <c r="A12" s="254" t="s">
        <v>113</v>
      </c>
      <c r="B12" s="256">
        <v>31002</v>
      </c>
      <c r="C12" s="57"/>
      <c r="D12" s="36" t="s">
        <v>57</v>
      </c>
      <c r="E12" s="23"/>
      <c r="F12" s="23"/>
      <c r="G12" s="23"/>
      <c r="H12" s="23">
        <f>+G12-F12</f>
        <v>0</v>
      </c>
      <c r="I12" s="23">
        <f aca="true" t="shared" si="0" ref="I12:I74">G12-E12</f>
        <v>0</v>
      </c>
      <c r="J12" s="23"/>
      <c r="K12" s="84">
        <v>13</v>
      </c>
      <c r="L12" s="84">
        <v>13</v>
      </c>
    </row>
    <row r="13" spans="1:12" s="24" customFormat="1" ht="13.5" customHeight="1">
      <c r="A13" s="255"/>
      <c r="B13" s="257"/>
      <c r="C13" s="57"/>
      <c r="D13" s="35"/>
      <c r="E13" s="23"/>
      <c r="F13" s="23"/>
      <c r="G13" s="23"/>
      <c r="H13" s="23">
        <f aca="true" t="shared" si="1" ref="H13:H76">+G13-F13</f>
        <v>0</v>
      </c>
      <c r="I13" s="23">
        <f t="shared" si="0"/>
        <v>0</v>
      </c>
      <c r="J13" s="99"/>
      <c r="K13" s="76"/>
      <c r="L13" s="76"/>
    </row>
    <row r="14" spans="1:12" s="24" customFormat="1" ht="14.25" customHeight="1">
      <c r="A14" s="255"/>
      <c r="B14" s="257"/>
      <c r="C14" s="57"/>
      <c r="D14" s="36" t="s">
        <v>4</v>
      </c>
      <c r="E14" s="23"/>
      <c r="F14" s="23"/>
      <c r="G14" s="23"/>
      <c r="H14" s="23">
        <f t="shared" si="1"/>
        <v>0</v>
      </c>
      <c r="I14" s="23">
        <f t="shared" si="0"/>
        <v>0</v>
      </c>
      <c r="J14" s="99"/>
      <c r="K14" s="76"/>
      <c r="L14" s="76"/>
    </row>
    <row r="15" spans="1:12" s="24" customFormat="1" ht="14.25" customHeight="1">
      <c r="A15" s="255"/>
      <c r="B15" s="257"/>
      <c r="C15" s="58"/>
      <c r="D15" s="164" t="s">
        <v>5</v>
      </c>
      <c r="E15" s="31">
        <f>E17+E93</f>
        <v>31847.8</v>
      </c>
      <c r="F15" s="31">
        <f>+F17+F86</f>
        <v>0</v>
      </c>
      <c r="G15" s="31">
        <f>+G17+G86</f>
        <v>0</v>
      </c>
      <c r="H15" s="31">
        <f t="shared" si="1"/>
        <v>0</v>
      </c>
      <c r="I15" s="31">
        <f t="shared" si="0"/>
        <v>-31847.8</v>
      </c>
      <c r="J15" s="100"/>
      <c r="K15" s="76"/>
      <c r="L15" s="76"/>
    </row>
    <row r="16" spans="1:12" s="24" customFormat="1" ht="14.25" customHeight="1">
      <c r="A16" s="255"/>
      <c r="B16" s="257"/>
      <c r="C16" s="94"/>
      <c r="D16" s="71" t="s">
        <v>69</v>
      </c>
      <c r="E16" s="23"/>
      <c r="F16" s="23"/>
      <c r="G16" s="23"/>
      <c r="H16" s="23"/>
      <c r="I16" s="23"/>
      <c r="J16" s="99"/>
      <c r="K16" s="76"/>
      <c r="L16" s="76"/>
    </row>
    <row r="17" spans="1:12" s="24" customFormat="1" ht="14.25" customHeight="1">
      <c r="A17" s="255"/>
      <c r="B17" s="257"/>
      <c r="C17" s="60"/>
      <c r="D17" s="37" t="s">
        <v>7</v>
      </c>
      <c r="E17" s="31">
        <f>E19+SUM(E25:E84)-E25-E30-E38-E52-E56-E75</f>
        <v>271.6</v>
      </c>
      <c r="F17" s="31">
        <f>F19+SUM(F25:F84)-F25-F30-F38-F52-F56-F75</f>
        <v>0</v>
      </c>
      <c r="G17" s="31">
        <f>G19+SUM(G25:G84)-G25-G30-G38-G52-G56-G75</f>
        <v>0</v>
      </c>
      <c r="H17" s="31">
        <f>+G17-F17</f>
        <v>0</v>
      </c>
      <c r="I17" s="31">
        <f>G17-E17</f>
        <v>-271.6</v>
      </c>
      <c r="J17" s="100"/>
      <c r="K17" s="76"/>
      <c r="L17" s="76"/>
    </row>
    <row r="18" spans="1:12" s="24" customFormat="1" ht="13.5" customHeight="1">
      <c r="A18" s="255"/>
      <c r="B18" s="257"/>
      <c r="C18" s="57"/>
      <c r="D18" s="35" t="s">
        <v>43</v>
      </c>
      <c r="E18" s="23"/>
      <c r="F18" s="23"/>
      <c r="G18" s="23"/>
      <c r="H18" s="23">
        <f>+G18-F18</f>
        <v>0</v>
      </c>
      <c r="I18" s="23">
        <f>G18-E18</f>
        <v>0</v>
      </c>
      <c r="J18" s="99"/>
      <c r="K18" s="76"/>
      <c r="L18" s="76"/>
    </row>
    <row r="19" spans="1:12" s="24" customFormat="1" ht="14.25" customHeight="1" hidden="1">
      <c r="A19" s="255"/>
      <c r="B19" s="257"/>
      <c r="C19" s="61"/>
      <c r="D19" s="50" t="s">
        <v>84</v>
      </c>
      <c r="E19" s="72">
        <f>SUM(E21:E24)</f>
        <v>0</v>
      </c>
      <c r="F19" s="72">
        <f>SUM(F21:F24)</f>
        <v>0</v>
      </c>
      <c r="G19" s="72">
        <f>SUM(G21:G24)</f>
        <v>0</v>
      </c>
      <c r="H19" s="72">
        <f>+G19-F19</f>
        <v>0</v>
      </c>
      <c r="I19" s="72">
        <f>G19-E19</f>
        <v>0</v>
      </c>
      <c r="J19" s="101"/>
      <c r="K19" s="76"/>
      <c r="L19" s="76"/>
    </row>
    <row r="20" spans="1:12" s="24" customFormat="1" ht="13.5" customHeight="1" hidden="1">
      <c r="A20" s="255"/>
      <c r="B20" s="257"/>
      <c r="C20" s="57"/>
      <c r="D20" s="35" t="s">
        <v>43</v>
      </c>
      <c r="E20" s="23"/>
      <c r="F20" s="23"/>
      <c r="G20" s="23"/>
      <c r="H20" s="23">
        <f t="shared" si="1"/>
        <v>0</v>
      </c>
      <c r="I20" s="23">
        <f t="shared" si="0"/>
        <v>0</v>
      </c>
      <c r="J20" s="99"/>
      <c r="K20" s="76"/>
      <c r="L20" s="76"/>
    </row>
    <row r="21" spans="1:12" s="24" customFormat="1" ht="28.5" customHeight="1" hidden="1">
      <c r="A21" s="255"/>
      <c r="B21" s="257"/>
      <c r="C21" s="95" t="s">
        <v>49</v>
      </c>
      <c r="D21" s="96" t="s">
        <v>8</v>
      </c>
      <c r="E21" s="23"/>
      <c r="F21" s="23"/>
      <c r="G21" s="23"/>
      <c r="H21" s="23">
        <f t="shared" si="1"/>
        <v>0</v>
      </c>
      <c r="I21" s="23">
        <f t="shared" si="0"/>
        <v>0</v>
      </c>
      <c r="J21" s="99"/>
      <c r="K21" s="76"/>
      <c r="L21" s="76"/>
    </row>
    <row r="22" spans="1:12" s="32" customFormat="1" ht="28.5" customHeight="1" hidden="1">
      <c r="A22" s="255"/>
      <c r="B22" s="257"/>
      <c r="C22" s="95" t="s">
        <v>50</v>
      </c>
      <c r="D22" s="97" t="s">
        <v>9</v>
      </c>
      <c r="E22" s="23"/>
      <c r="F22" s="23"/>
      <c r="G22" s="23"/>
      <c r="H22" s="23">
        <f t="shared" si="1"/>
        <v>0</v>
      </c>
      <c r="I22" s="23">
        <f t="shared" si="0"/>
        <v>0</v>
      </c>
      <c r="J22" s="99"/>
      <c r="K22" s="104"/>
      <c r="L22" s="104"/>
    </row>
    <row r="23" spans="1:12" s="32" customFormat="1" ht="28.5" customHeight="1" hidden="1">
      <c r="A23" s="255"/>
      <c r="B23" s="257"/>
      <c r="C23" s="95" t="s">
        <v>51</v>
      </c>
      <c r="D23" s="97" t="s">
        <v>10</v>
      </c>
      <c r="E23" s="23"/>
      <c r="F23" s="23"/>
      <c r="G23" s="23"/>
      <c r="H23" s="23">
        <f>+G23-F23</f>
        <v>0</v>
      </c>
      <c r="I23" s="23">
        <f>G23-E23</f>
        <v>0</v>
      </c>
      <c r="J23" s="99"/>
      <c r="K23" s="104"/>
      <c r="L23" s="104"/>
    </row>
    <row r="24" spans="1:12" s="32" customFormat="1" ht="27" customHeight="1" hidden="1">
      <c r="A24" s="255"/>
      <c r="B24" s="257"/>
      <c r="C24" s="95" t="s">
        <v>102</v>
      </c>
      <c r="D24" s="97" t="s">
        <v>103</v>
      </c>
      <c r="E24" s="23"/>
      <c r="F24" s="23"/>
      <c r="G24" s="23"/>
      <c r="H24" s="23">
        <f>+G24-F24</f>
        <v>0</v>
      </c>
      <c r="I24" s="23">
        <f>G24-E24</f>
        <v>0</v>
      </c>
      <c r="J24" s="99"/>
      <c r="K24" s="104"/>
      <c r="L24" s="104"/>
    </row>
    <row r="25" spans="1:12" s="32" customFormat="1" ht="14.25" customHeight="1" hidden="1">
      <c r="A25" s="255"/>
      <c r="B25" s="257"/>
      <c r="C25" s="63">
        <v>4212</v>
      </c>
      <c r="D25" s="50" t="s">
        <v>11</v>
      </c>
      <c r="E25" s="72">
        <f>E27+E28+E29</f>
        <v>0</v>
      </c>
      <c r="F25" s="72">
        <f>F27+F28+F29</f>
        <v>0</v>
      </c>
      <c r="G25" s="72">
        <f>G27+G28+G29</f>
        <v>0</v>
      </c>
      <c r="H25" s="72">
        <f t="shared" si="1"/>
        <v>0</v>
      </c>
      <c r="I25" s="72">
        <f t="shared" si="0"/>
        <v>0</v>
      </c>
      <c r="J25" s="101"/>
      <c r="K25" s="104"/>
      <c r="L25" s="104"/>
    </row>
    <row r="26" spans="1:12" s="32" customFormat="1" ht="13.5" customHeight="1" hidden="1">
      <c r="A26" s="255"/>
      <c r="B26" s="257"/>
      <c r="C26" s="95"/>
      <c r="D26" s="35" t="s">
        <v>43</v>
      </c>
      <c r="E26" s="44"/>
      <c r="F26" s="44"/>
      <c r="G26" s="44"/>
      <c r="H26" s="44">
        <f t="shared" si="1"/>
        <v>0</v>
      </c>
      <c r="I26" s="44">
        <f t="shared" si="0"/>
        <v>0</v>
      </c>
      <c r="J26" s="102"/>
      <c r="K26" s="104"/>
      <c r="L26" s="104"/>
    </row>
    <row r="27" spans="1:12" s="32" customFormat="1" ht="13.5" customHeight="1" hidden="1">
      <c r="A27" s="255"/>
      <c r="B27" s="257"/>
      <c r="C27" s="95"/>
      <c r="D27" s="35" t="s">
        <v>11</v>
      </c>
      <c r="E27" s="44"/>
      <c r="F27" s="44"/>
      <c r="G27" s="44"/>
      <c r="H27" s="44">
        <f t="shared" si="1"/>
        <v>0</v>
      </c>
      <c r="I27" s="44">
        <f t="shared" si="0"/>
        <v>0</v>
      </c>
      <c r="J27" s="102"/>
      <c r="K27" s="104"/>
      <c r="L27" s="104"/>
    </row>
    <row r="28" spans="1:12" s="32" customFormat="1" ht="13.5" customHeight="1" hidden="1">
      <c r="A28" s="255"/>
      <c r="B28" s="257"/>
      <c r="C28" s="95"/>
      <c r="D28" s="35" t="s">
        <v>58</v>
      </c>
      <c r="E28" s="44"/>
      <c r="F28" s="44"/>
      <c r="G28" s="44"/>
      <c r="H28" s="44">
        <f t="shared" si="1"/>
        <v>0</v>
      </c>
      <c r="I28" s="44">
        <f t="shared" si="0"/>
        <v>0</v>
      </c>
      <c r="J28" s="102"/>
      <c r="K28" s="104"/>
      <c r="L28" s="104"/>
    </row>
    <row r="29" spans="1:12" s="32" customFormat="1" ht="13.5" customHeight="1" hidden="1">
      <c r="A29" s="255"/>
      <c r="B29" s="257"/>
      <c r="C29" s="95"/>
      <c r="D29" s="35" t="s">
        <v>71</v>
      </c>
      <c r="E29" s="44"/>
      <c r="F29" s="44"/>
      <c r="G29" s="44"/>
      <c r="H29" s="44">
        <f t="shared" si="1"/>
        <v>0</v>
      </c>
      <c r="I29" s="44">
        <f t="shared" si="0"/>
        <v>0</v>
      </c>
      <c r="J29" s="102"/>
      <c r="K29" s="104"/>
      <c r="L29" s="104"/>
    </row>
    <row r="30" spans="1:12" s="32" customFormat="1" ht="14.25" customHeight="1" hidden="1">
      <c r="A30" s="255"/>
      <c r="B30" s="257"/>
      <c r="C30" s="63">
        <v>4213</v>
      </c>
      <c r="D30" s="50" t="s">
        <v>12</v>
      </c>
      <c r="E30" s="72">
        <f>E32+E33</f>
        <v>0</v>
      </c>
      <c r="F30" s="72">
        <f>F32+F33</f>
        <v>0</v>
      </c>
      <c r="G30" s="72">
        <f>G32+G33</f>
        <v>0</v>
      </c>
      <c r="H30" s="72">
        <f t="shared" si="1"/>
        <v>0</v>
      </c>
      <c r="I30" s="72">
        <f t="shared" si="0"/>
        <v>0</v>
      </c>
      <c r="J30" s="101"/>
      <c r="K30" s="104"/>
      <c r="L30" s="104"/>
    </row>
    <row r="31" spans="1:12" s="32" customFormat="1" ht="13.5" customHeight="1" hidden="1">
      <c r="A31" s="255"/>
      <c r="B31" s="257"/>
      <c r="C31" s="95"/>
      <c r="D31" s="35" t="s">
        <v>43</v>
      </c>
      <c r="E31" s="44"/>
      <c r="F31" s="44"/>
      <c r="G31" s="44"/>
      <c r="H31" s="44">
        <f t="shared" si="1"/>
        <v>0</v>
      </c>
      <c r="I31" s="44">
        <f t="shared" si="0"/>
        <v>0</v>
      </c>
      <c r="J31" s="102"/>
      <c r="K31" s="104"/>
      <c r="L31" s="104"/>
    </row>
    <row r="32" spans="1:12" s="32" customFormat="1" ht="27" customHeight="1" hidden="1">
      <c r="A32" s="255"/>
      <c r="B32" s="257"/>
      <c r="C32" s="95"/>
      <c r="D32" s="41" t="s">
        <v>13</v>
      </c>
      <c r="E32" s="44"/>
      <c r="F32" s="44"/>
      <c r="G32" s="44"/>
      <c r="H32" s="44">
        <f t="shared" si="1"/>
        <v>0</v>
      </c>
      <c r="I32" s="44">
        <f t="shared" si="0"/>
        <v>0</v>
      </c>
      <c r="J32" s="102"/>
      <c r="K32" s="104"/>
      <c r="L32" s="104"/>
    </row>
    <row r="33" spans="1:12" s="32" customFormat="1" ht="27" customHeight="1" hidden="1">
      <c r="A33" s="255"/>
      <c r="B33" s="257"/>
      <c r="C33" s="95"/>
      <c r="D33" s="41" t="s">
        <v>52</v>
      </c>
      <c r="E33" s="44"/>
      <c r="F33" s="44"/>
      <c r="G33" s="44"/>
      <c r="H33" s="44">
        <f t="shared" si="1"/>
        <v>0</v>
      </c>
      <c r="I33" s="44">
        <f t="shared" si="0"/>
        <v>0</v>
      </c>
      <c r="J33" s="102"/>
      <c r="K33" s="104"/>
      <c r="L33" s="104"/>
    </row>
    <row r="34" spans="1:12" s="32" customFormat="1" ht="14.25" customHeight="1" hidden="1">
      <c r="A34" s="255"/>
      <c r="B34" s="257"/>
      <c r="C34" s="95">
        <v>4214</v>
      </c>
      <c r="D34" s="40" t="s">
        <v>14</v>
      </c>
      <c r="E34" s="44"/>
      <c r="F34" s="44"/>
      <c r="G34" s="44"/>
      <c r="H34" s="44">
        <f t="shared" si="1"/>
        <v>0</v>
      </c>
      <c r="I34" s="44">
        <f t="shared" si="0"/>
        <v>0</v>
      </c>
      <c r="J34" s="102"/>
      <c r="K34" s="104"/>
      <c r="L34" s="104"/>
    </row>
    <row r="35" spans="1:12" s="24" customFormat="1" ht="23.25" customHeight="1" hidden="1">
      <c r="A35" s="255"/>
      <c r="B35" s="257"/>
      <c r="C35" s="95">
        <v>4215</v>
      </c>
      <c r="D35" s="40" t="s">
        <v>15</v>
      </c>
      <c r="E35" s="44"/>
      <c r="F35" s="44"/>
      <c r="G35" s="44"/>
      <c r="H35" s="44">
        <f t="shared" si="1"/>
        <v>0</v>
      </c>
      <c r="I35" s="44">
        <f t="shared" si="0"/>
        <v>0</v>
      </c>
      <c r="J35" s="102"/>
      <c r="K35" s="76"/>
      <c r="L35" s="76"/>
    </row>
    <row r="36" spans="1:12" s="24" customFormat="1" ht="14.25" customHeight="1" hidden="1">
      <c r="A36" s="255"/>
      <c r="B36" s="257"/>
      <c r="C36" s="95">
        <v>4216</v>
      </c>
      <c r="D36" s="40" t="s">
        <v>16</v>
      </c>
      <c r="E36" s="44"/>
      <c r="F36" s="44"/>
      <c r="G36" s="44"/>
      <c r="H36" s="44">
        <f t="shared" si="1"/>
        <v>0</v>
      </c>
      <c r="I36" s="44">
        <f t="shared" si="0"/>
        <v>0</v>
      </c>
      <c r="J36" s="102"/>
      <c r="K36" s="76"/>
      <c r="L36" s="76"/>
    </row>
    <row r="37" spans="1:12" s="24" customFormat="1" ht="14.25" customHeight="1" hidden="1">
      <c r="A37" s="255"/>
      <c r="B37" s="257"/>
      <c r="C37" s="95">
        <v>4217</v>
      </c>
      <c r="D37" s="40" t="s">
        <v>17</v>
      </c>
      <c r="E37" s="44"/>
      <c r="F37" s="44"/>
      <c r="G37" s="44"/>
      <c r="H37" s="44">
        <f t="shared" si="1"/>
        <v>0</v>
      </c>
      <c r="I37" s="44">
        <f t="shared" si="0"/>
        <v>0</v>
      </c>
      <c r="J37" s="102"/>
      <c r="K37" s="76"/>
      <c r="L37" s="76"/>
    </row>
    <row r="38" spans="1:12" s="24" customFormat="1" ht="14.25" customHeight="1" hidden="1">
      <c r="A38" s="255"/>
      <c r="B38" s="257"/>
      <c r="C38" s="63"/>
      <c r="D38" s="50" t="s">
        <v>72</v>
      </c>
      <c r="E38" s="72">
        <f>E40+E41</f>
        <v>0</v>
      </c>
      <c r="F38" s="72">
        <f>F40+F41</f>
        <v>0</v>
      </c>
      <c r="G38" s="72">
        <f>G40+G41</f>
        <v>0</v>
      </c>
      <c r="H38" s="72">
        <f t="shared" si="1"/>
        <v>0</v>
      </c>
      <c r="I38" s="72">
        <f t="shared" si="0"/>
        <v>0</v>
      </c>
      <c r="J38" s="101"/>
      <c r="K38" s="76"/>
      <c r="L38" s="76"/>
    </row>
    <row r="39" spans="1:12" s="24" customFormat="1" ht="13.5" customHeight="1" hidden="1">
      <c r="A39" s="255"/>
      <c r="B39" s="257"/>
      <c r="C39" s="95"/>
      <c r="D39" s="35" t="s">
        <v>43</v>
      </c>
      <c r="E39" s="23"/>
      <c r="F39" s="23"/>
      <c r="G39" s="23"/>
      <c r="H39" s="23">
        <f t="shared" si="1"/>
        <v>0</v>
      </c>
      <c r="I39" s="23">
        <f t="shared" si="0"/>
        <v>0</v>
      </c>
      <c r="J39" s="99"/>
      <c r="K39" s="76"/>
      <c r="L39" s="76"/>
    </row>
    <row r="40" spans="1:12" s="24" customFormat="1" ht="13.5" customHeight="1" hidden="1">
      <c r="A40" s="255"/>
      <c r="B40" s="257"/>
      <c r="C40" s="95">
        <v>4221</v>
      </c>
      <c r="D40" s="35" t="s">
        <v>18</v>
      </c>
      <c r="E40" s="23"/>
      <c r="F40" s="23"/>
      <c r="G40" s="23"/>
      <c r="H40" s="23">
        <f t="shared" si="1"/>
        <v>0</v>
      </c>
      <c r="I40" s="23">
        <f t="shared" si="0"/>
        <v>0</v>
      </c>
      <c r="J40" s="99"/>
      <c r="K40" s="76"/>
      <c r="L40" s="76"/>
    </row>
    <row r="41" spans="1:12" s="24" customFormat="1" ht="13.5" customHeight="1" hidden="1">
      <c r="A41" s="255"/>
      <c r="B41" s="257"/>
      <c r="C41" s="95">
        <v>4222</v>
      </c>
      <c r="D41" s="35" t="s">
        <v>19</v>
      </c>
      <c r="E41" s="23"/>
      <c r="F41" s="23"/>
      <c r="G41" s="23"/>
      <c r="H41" s="23">
        <f t="shared" si="1"/>
        <v>0</v>
      </c>
      <c r="I41" s="23">
        <f t="shared" si="0"/>
        <v>0</v>
      </c>
      <c r="J41" s="99"/>
      <c r="K41" s="76"/>
      <c r="L41" s="76"/>
    </row>
    <row r="42" spans="1:12" s="32" customFormat="1" ht="19.5" customHeight="1" hidden="1">
      <c r="A42" s="255"/>
      <c r="B42" s="257"/>
      <c r="C42" s="95">
        <v>4231</v>
      </c>
      <c r="D42" s="36" t="s">
        <v>20</v>
      </c>
      <c r="E42" s="23"/>
      <c r="F42" s="23"/>
      <c r="G42" s="23"/>
      <c r="H42" s="23">
        <f t="shared" si="1"/>
        <v>0</v>
      </c>
      <c r="I42" s="23">
        <f t="shared" si="0"/>
        <v>0</v>
      </c>
      <c r="J42" s="99"/>
      <c r="K42" s="104"/>
      <c r="L42" s="104"/>
    </row>
    <row r="43" spans="1:12" s="32" customFormat="1" ht="16.5" customHeight="1" hidden="1">
      <c r="A43" s="255"/>
      <c r="B43" s="257"/>
      <c r="C43" s="95">
        <v>4232</v>
      </c>
      <c r="D43" s="36" t="s">
        <v>21</v>
      </c>
      <c r="E43" s="23"/>
      <c r="F43" s="23"/>
      <c r="G43" s="23"/>
      <c r="H43" s="23">
        <f t="shared" si="1"/>
        <v>0</v>
      </c>
      <c r="I43" s="23">
        <f t="shared" si="0"/>
        <v>0</v>
      </c>
      <c r="J43" s="206"/>
      <c r="K43" s="104"/>
      <c r="L43" s="104"/>
    </row>
    <row r="44" spans="1:12" s="32" customFormat="1" ht="28.5" customHeight="1" hidden="1">
      <c r="A44" s="255"/>
      <c r="B44" s="257"/>
      <c r="C44" s="95">
        <v>4233</v>
      </c>
      <c r="D44" s="36" t="s">
        <v>65</v>
      </c>
      <c r="E44" s="23"/>
      <c r="F44" s="23"/>
      <c r="G44" s="23"/>
      <c r="H44" s="23">
        <f t="shared" si="1"/>
        <v>0</v>
      </c>
      <c r="I44" s="23">
        <f t="shared" si="0"/>
        <v>0</v>
      </c>
      <c r="J44" s="206"/>
      <c r="K44" s="104"/>
      <c r="L44" s="104"/>
    </row>
    <row r="45" spans="1:12" s="32" customFormat="1" ht="18.75" customHeight="1" hidden="1">
      <c r="A45" s="255"/>
      <c r="B45" s="257"/>
      <c r="C45" s="95">
        <v>4234</v>
      </c>
      <c r="D45" s="36" t="s">
        <v>22</v>
      </c>
      <c r="E45" s="44"/>
      <c r="F45" s="44"/>
      <c r="G45" s="44"/>
      <c r="H45" s="44">
        <f t="shared" si="1"/>
        <v>0</v>
      </c>
      <c r="I45" s="44">
        <f t="shared" si="0"/>
        <v>0</v>
      </c>
      <c r="J45" s="102"/>
      <c r="K45" s="104"/>
      <c r="L45" s="104"/>
    </row>
    <row r="46" spans="1:12" s="24" customFormat="1" ht="18.75" customHeight="1" hidden="1">
      <c r="A46" s="255"/>
      <c r="B46" s="257"/>
      <c r="C46" s="95">
        <v>4235</v>
      </c>
      <c r="D46" s="36" t="s">
        <v>23</v>
      </c>
      <c r="E46" s="44"/>
      <c r="F46" s="44"/>
      <c r="G46" s="44"/>
      <c r="H46" s="44">
        <f t="shared" si="1"/>
        <v>0</v>
      </c>
      <c r="I46" s="44">
        <f t="shared" si="0"/>
        <v>0</v>
      </c>
      <c r="J46" s="102"/>
      <c r="K46" s="76"/>
      <c r="L46" s="76"/>
    </row>
    <row r="47" spans="1:12" s="32" customFormat="1" ht="28.5" customHeight="1" hidden="1">
      <c r="A47" s="255"/>
      <c r="B47" s="257"/>
      <c r="C47" s="95">
        <v>4236</v>
      </c>
      <c r="D47" s="36" t="s">
        <v>24</v>
      </c>
      <c r="E47" s="44"/>
      <c r="F47" s="44"/>
      <c r="G47" s="44"/>
      <c r="H47" s="44">
        <f t="shared" si="1"/>
        <v>0</v>
      </c>
      <c r="I47" s="44">
        <f t="shared" si="0"/>
        <v>0</v>
      </c>
      <c r="J47" s="102"/>
      <c r="K47" s="104"/>
      <c r="L47" s="104"/>
    </row>
    <row r="48" spans="1:12" s="24" customFormat="1" ht="18.75" customHeight="1" hidden="1">
      <c r="A48" s="255"/>
      <c r="B48" s="257"/>
      <c r="C48" s="95">
        <v>4237</v>
      </c>
      <c r="D48" s="36" t="s">
        <v>25</v>
      </c>
      <c r="E48" s="44"/>
      <c r="F48" s="44"/>
      <c r="G48" s="44"/>
      <c r="H48" s="44">
        <f t="shared" si="1"/>
        <v>0</v>
      </c>
      <c r="I48" s="44">
        <f t="shared" si="0"/>
        <v>0</v>
      </c>
      <c r="J48" s="102"/>
      <c r="K48" s="76"/>
      <c r="L48" s="76"/>
    </row>
    <row r="49" spans="1:12" s="24" customFormat="1" ht="18.75" customHeight="1" hidden="1">
      <c r="A49" s="255"/>
      <c r="B49" s="257"/>
      <c r="C49" s="95">
        <v>4239</v>
      </c>
      <c r="D49" s="36" t="s">
        <v>26</v>
      </c>
      <c r="E49" s="23"/>
      <c r="F49" s="23"/>
      <c r="G49" s="23"/>
      <c r="H49" s="23">
        <f t="shared" si="1"/>
        <v>0</v>
      </c>
      <c r="I49" s="23">
        <f t="shared" si="0"/>
        <v>0</v>
      </c>
      <c r="J49" s="99"/>
      <c r="K49" s="76"/>
      <c r="L49" s="76"/>
    </row>
    <row r="50" spans="1:12" s="24" customFormat="1" ht="18.75" customHeight="1" hidden="1">
      <c r="A50" s="255"/>
      <c r="B50" s="257"/>
      <c r="C50" s="95">
        <v>4241</v>
      </c>
      <c r="D50" s="36" t="s">
        <v>27</v>
      </c>
      <c r="E50" s="44"/>
      <c r="F50" s="44"/>
      <c r="G50" s="44"/>
      <c r="H50" s="44">
        <f t="shared" si="1"/>
        <v>0</v>
      </c>
      <c r="I50" s="44">
        <f t="shared" si="0"/>
        <v>0</v>
      </c>
      <c r="J50" s="102"/>
      <c r="K50" s="76"/>
      <c r="L50" s="76"/>
    </row>
    <row r="51" spans="1:12" s="24" customFormat="1" ht="28.5" customHeight="1" hidden="1">
      <c r="A51" s="255"/>
      <c r="B51" s="257"/>
      <c r="C51" s="95">
        <v>4251</v>
      </c>
      <c r="D51" s="36" t="s">
        <v>28</v>
      </c>
      <c r="E51" s="23"/>
      <c r="F51" s="23"/>
      <c r="G51" s="23"/>
      <c r="H51" s="23">
        <f t="shared" si="1"/>
        <v>0</v>
      </c>
      <c r="I51" s="23">
        <f t="shared" si="0"/>
        <v>0</v>
      </c>
      <c r="J51" s="99"/>
      <c r="K51" s="76"/>
      <c r="L51" s="76"/>
    </row>
    <row r="52" spans="1:12" s="24" customFormat="1" ht="28.5" customHeight="1" hidden="1">
      <c r="A52" s="255"/>
      <c r="B52" s="257"/>
      <c r="C52" s="63">
        <v>4252</v>
      </c>
      <c r="D52" s="50" t="s">
        <v>29</v>
      </c>
      <c r="E52" s="72">
        <f>E54+E55</f>
        <v>0</v>
      </c>
      <c r="F52" s="72">
        <f>F54+F55</f>
        <v>0</v>
      </c>
      <c r="G52" s="72">
        <f>G54+G55</f>
        <v>0</v>
      </c>
      <c r="H52" s="72">
        <f t="shared" si="1"/>
        <v>0</v>
      </c>
      <c r="I52" s="72">
        <f t="shared" si="0"/>
        <v>0</v>
      </c>
      <c r="J52" s="101"/>
      <c r="K52" s="76"/>
      <c r="L52" s="76"/>
    </row>
    <row r="53" spans="1:12" s="24" customFormat="1" ht="13.5" customHeight="1" hidden="1">
      <c r="A53" s="255"/>
      <c r="B53" s="257"/>
      <c r="C53" s="95"/>
      <c r="D53" s="35" t="s">
        <v>43</v>
      </c>
      <c r="E53" s="23"/>
      <c r="F53" s="23"/>
      <c r="G53" s="23"/>
      <c r="H53" s="23">
        <f t="shared" si="1"/>
        <v>0</v>
      </c>
      <c r="I53" s="23">
        <f t="shared" si="0"/>
        <v>0</v>
      </c>
      <c r="J53" s="99"/>
      <c r="K53" s="76"/>
      <c r="L53" s="76"/>
    </row>
    <row r="54" spans="1:12" s="32" customFormat="1" ht="27" customHeight="1" hidden="1">
      <c r="A54" s="255"/>
      <c r="B54" s="257"/>
      <c r="C54" s="95"/>
      <c r="D54" s="35" t="s">
        <v>30</v>
      </c>
      <c r="E54" s="23"/>
      <c r="F54" s="23"/>
      <c r="G54" s="23"/>
      <c r="H54" s="23">
        <f t="shared" si="1"/>
        <v>0</v>
      </c>
      <c r="I54" s="23">
        <f t="shared" si="0"/>
        <v>0</v>
      </c>
      <c r="J54" s="99"/>
      <c r="K54" s="104"/>
      <c r="L54" s="104"/>
    </row>
    <row r="55" spans="1:12" s="32" customFormat="1" ht="27" customHeight="1" hidden="1">
      <c r="A55" s="255"/>
      <c r="B55" s="257"/>
      <c r="C55" s="95"/>
      <c r="D55" s="35" t="s">
        <v>31</v>
      </c>
      <c r="E55" s="23"/>
      <c r="F55" s="23"/>
      <c r="G55" s="23"/>
      <c r="H55" s="23">
        <f t="shared" si="1"/>
        <v>0</v>
      </c>
      <c r="I55" s="23">
        <f t="shared" si="0"/>
        <v>0</v>
      </c>
      <c r="J55" s="99"/>
      <c r="K55" s="104"/>
      <c r="L55" s="104"/>
    </row>
    <row r="56" spans="1:12" s="32" customFormat="1" ht="14.25" customHeight="1" hidden="1">
      <c r="A56" s="255"/>
      <c r="B56" s="257"/>
      <c r="C56" s="63">
        <v>4261</v>
      </c>
      <c r="D56" s="50" t="s">
        <v>32</v>
      </c>
      <c r="E56" s="72">
        <f>E58+E59</f>
        <v>0</v>
      </c>
      <c r="F56" s="72">
        <f>F58+F59</f>
        <v>0</v>
      </c>
      <c r="G56" s="72">
        <f>G58+G59</f>
        <v>0</v>
      </c>
      <c r="H56" s="72">
        <f t="shared" si="1"/>
        <v>0</v>
      </c>
      <c r="I56" s="72">
        <f t="shared" si="0"/>
        <v>0</v>
      </c>
      <c r="J56" s="101"/>
      <c r="K56" s="104"/>
      <c r="L56" s="104"/>
    </row>
    <row r="57" spans="1:12" s="32" customFormat="1" ht="13.5" customHeight="1" hidden="1">
      <c r="A57" s="255"/>
      <c r="B57" s="257"/>
      <c r="C57" s="95"/>
      <c r="D57" s="35" t="s">
        <v>43</v>
      </c>
      <c r="E57" s="44"/>
      <c r="F57" s="44"/>
      <c r="G57" s="44"/>
      <c r="H57" s="44">
        <f t="shared" si="1"/>
        <v>0</v>
      </c>
      <c r="I57" s="44">
        <f t="shared" si="0"/>
        <v>0</v>
      </c>
      <c r="J57" s="102"/>
      <c r="K57" s="104"/>
      <c r="L57" s="104"/>
    </row>
    <row r="58" spans="1:12" s="32" customFormat="1" ht="13.5" customHeight="1" hidden="1">
      <c r="A58" s="255"/>
      <c r="B58" s="257"/>
      <c r="C58" s="95"/>
      <c r="D58" s="35" t="s">
        <v>33</v>
      </c>
      <c r="E58" s="44"/>
      <c r="F58" s="44"/>
      <c r="G58" s="44"/>
      <c r="H58" s="44">
        <f t="shared" si="1"/>
        <v>0</v>
      </c>
      <c r="I58" s="44">
        <f t="shared" si="0"/>
        <v>0</v>
      </c>
      <c r="J58" s="102"/>
      <c r="K58" s="104"/>
      <c r="L58" s="104"/>
    </row>
    <row r="59" spans="1:12" s="32" customFormat="1" ht="13.5" customHeight="1" hidden="1">
      <c r="A59" s="255"/>
      <c r="B59" s="257"/>
      <c r="C59" s="95"/>
      <c r="D59" s="35" t="s">
        <v>34</v>
      </c>
      <c r="E59" s="44"/>
      <c r="F59" s="44"/>
      <c r="G59" s="44"/>
      <c r="H59" s="44">
        <f t="shared" si="1"/>
        <v>0</v>
      </c>
      <c r="I59" s="44">
        <f t="shared" si="0"/>
        <v>0</v>
      </c>
      <c r="J59" s="102"/>
      <c r="K59" s="104"/>
      <c r="L59" s="104"/>
    </row>
    <row r="60" spans="1:12" s="32" customFormat="1" ht="14.25" customHeight="1" hidden="1">
      <c r="A60" s="255"/>
      <c r="B60" s="257"/>
      <c r="C60" s="95">
        <v>4262</v>
      </c>
      <c r="D60" s="36" t="s">
        <v>61</v>
      </c>
      <c r="E60" s="44"/>
      <c r="F60" s="44"/>
      <c r="G60" s="44"/>
      <c r="H60" s="44">
        <f t="shared" si="1"/>
        <v>0</v>
      </c>
      <c r="I60" s="44">
        <f t="shared" si="0"/>
        <v>0</v>
      </c>
      <c r="J60" s="102"/>
      <c r="K60" s="104"/>
      <c r="L60" s="104"/>
    </row>
    <row r="61" spans="1:12" s="32" customFormat="1" ht="14.25" customHeight="1" hidden="1">
      <c r="A61" s="255"/>
      <c r="B61" s="257"/>
      <c r="C61" s="95">
        <v>4264</v>
      </c>
      <c r="D61" s="36" t="s">
        <v>60</v>
      </c>
      <c r="E61" s="44"/>
      <c r="F61" s="44"/>
      <c r="G61" s="44"/>
      <c r="H61" s="44">
        <f t="shared" si="1"/>
        <v>0</v>
      </c>
      <c r="I61" s="44">
        <f t="shared" si="0"/>
        <v>0</v>
      </c>
      <c r="J61" s="102"/>
      <c r="K61" s="104"/>
      <c r="L61" s="104"/>
    </row>
    <row r="62" spans="1:12" s="32" customFormat="1" ht="22.5" customHeight="1" hidden="1">
      <c r="A62" s="255"/>
      <c r="B62" s="257"/>
      <c r="C62" s="95">
        <v>4266</v>
      </c>
      <c r="D62" s="36" t="s">
        <v>74</v>
      </c>
      <c r="E62" s="44"/>
      <c r="F62" s="44"/>
      <c r="G62" s="44"/>
      <c r="H62" s="44">
        <f t="shared" si="1"/>
        <v>0</v>
      </c>
      <c r="I62" s="44">
        <f t="shared" si="0"/>
        <v>0</v>
      </c>
      <c r="J62" s="102"/>
      <c r="K62" s="104"/>
      <c r="L62" s="104"/>
    </row>
    <row r="63" spans="1:12" s="32" customFormat="1" ht="14.25" customHeight="1" hidden="1">
      <c r="A63" s="255"/>
      <c r="B63" s="257"/>
      <c r="C63" s="95">
        <v>4267</v>
      </c>
      <c r="D63" s="36" t="s">
        <v>62</v>
      </c>
      <c r="E63" s="44"/>
      <c r="F63" s="44"/>
      <c r="G63" s="44"/>
      <c r="H63" s="44">
        <f t="shared" si="1"/>
        <v>0</v>
      </c>
      <c r="I63" s="44">
        <f t="shared" si="0"/>
        <v>0</v>
      </c>
      <c r="J63" s="102"/>
      <c r="K63" s="104"/>
      <c r="L63" s="104"/>
    </row>
    <row r="64" spans="1:12" s="32" customFormat="1" ht="14.25" customHeight="1" hidden="1">
      <c r="A64" s="255"/>
      <c r="B64" s="257"/>
      <c r="C64" s="95">
        <v>4269</v>
      </c>
      <c r="D64" s="36" t="s">
        <v>35</v>
      </c>
      <c r="E64" s="44"/>
      <c r="F64" s="44"/>
      <c r="G64" s="44"/>
      <c r="H64" s="44">
        <f t="shared" si="1"/>
        <v>0</v>
      </c>
      <c r="I64" s="44">
        <f t="shared" si="0"/>
        <v>0</v>
      </c>
      <c r="J64" s="102"/>
      <c r="K64" s="104"/>
      <c r="L64" s="104"/>
    </row>
    <row r="65" spans="1:12" s="32" customFormat="1" ht="28.5" customHeight="1" hidden="1">
      <c r="A65" s="255"/>
      <c r="B65" s="257"/>
      <c r="C65" s="95">
        <v>4511</v>
      </c>
      <c r="D65" s="36" t="s">
        <v>36</v>
      </c>
      <c r="E65" s="44"/>
      <c r="F65" s="44"/>
      <c r="G65" s="44"/>
      <c r="H65" s="44">
        <f t="shared" si="1"/>
        <v>0</v>
      </c>
      <c r="I65" s="44">
        <f t="shared" si="0"/>
        <v>0</v>
      </c>
      <c r="J65" s="102"/>
      <c r="K65" s="104"/>
      <c r="L65" s="104"/>
    </row>
    <row r="66" spans="1:12" s="33" customFormat="1" ht="28.5" customHeight="1" hidden="1">
      <c r="A66" s="255"/>
      <c r="B66" s="257"/>
      <c r="C66" s="95">
        <v>4621</v>
      </c>
      <c r="D66" s="36" t="s">
        <v>37</v>
      </c>
      <c r="E66" s="44"/>
      <c r="F66" s="44"/>
      <c r="G66" s="44"/>
      <c r="H66" s="44">
        <f t="shared" si="1"/>
        <v>0</v>
      </c>
      <c r="I66" s="44">
        <f t="shared" si="0"/>
        <v>0</v>
      </c>
      <c r="J66" s="207"/>
      <c r="K66" s="105"/>
      <c r="L66" s="105"/>
    </row>
    <row r="67" spans="1:12" s="33" customFormat="1" ht="28.5" customHeight="1" hidden="1">
      <c r="A67" s="255"/>
      <c r="B67" s="257"/>
      <c r="C67" s="95">
        <v>4631</v>
      </c>
      <c r="D67" s="36" t="s">
        <v>64</v>
      </c>
      <c r="E67" s="44"/>
      <c r="F67" s="44"/>
      <c r="G67" s="44"/>
      <c r="H67" s="44">
        <f t="shared" si="1"/>
        <v>0</v>
      </c>
      <c r="I67" s="44">
        <f t="shared" si="0"/>
        <v>0</v>
      </c>
      <c r="J67" s="207"/>
      <c r="K67" s="105"/>
      <c r="L67" s="105"/>
    </row>
    <row r="68" spans="1:12" s="33" customFormat="1" ht="21.75" customHeight="1" hidden="1">
      <c r="A68" s="255"/>
      <c r="B68" s="257"/>
      <c r="C68" s="95">
        <v>4632</v>
      </c>
      <c r="D68" s="36" t="s">
        <v>56</v>
      </c>
      <c r="E68" s="44"/>
      <c r="F68" s="44"/>
      <c r="G68" s="44"/>
      <c r="H68" s="44">
        <f t="shared" si="1"/>
        <v>0</v>
      </c>
      <c r="I68" s="44">
        <f t="shared" si="0"/>
        <v>0</v>
      </c>
      <c r="J68" s="102"/>
      <c r="K68" s="105"/>
      <c r="L68" s="105"/>
    </row>
    <row r="69" spans="1:12" s="33" customFormat="1" ht="42" customHeight="1" hidden="1">
      <c r="A69" s="255"/>
      <c r="B69" s="257"/>
      <c r="C69" s="95" t="s">
        <v>88</v>
      </c>
      <c r="D69" s="36" t="s">
        <v>89</v>
      </c>
      <c r="E69" s="44"/>
      <c r="F69" s="44"/>
      <c r="G69" s="44"/>
      <c r="H69" s="44"/>
      <c r="I69" s="44"/>
      <c r="J69" s="102"/>
      <c r="K69" s="105"/>
      <c r="L69" s="105"/>
    </row>
    <row r="70" spans="1:12" s="33" customFormat="1" ht="48.75" customHeight="1" hidden="1">
      <c r="A70" s="255"/>
      <c r="B70" s="257"/>
      <c r="C70" s="95">
        <v>4638</v>
      </c>
      <c r="D70" s="36" t="s">
        <v>91</v>
      </c>
      <c r="E70" s="44"/>
      <c r="F70" s="44"/>
      <c r="G70" s="44"/>
      <c r="H70" s="44">
        <f t="shared" si="1"/>
        <v>0</v>
      </c>
      <c r="I70" s="44">
        <f t="shared" si="0"/>
        <v>0</v>
      </c>
      <c r="J70" s="102"/>
      <c r="K70" s="105"/>
      <c r="L70" s="105"/>
    </row>
    <row r="71" spans="1:12" s="33" customFormat="1" ht="23.25" customHeight="1" hidden="1">
      <c r="A71" s="255"/>
      <c r="B71" s="257"/>
      <c r="C71" s="95" t="s">
        <v>66</v>
      </c>
      <c r="D71" s="36" t="s">
        <v>67</v>
      </c>
      <c r="E71" s="44"/>
      <c r="F71" s="44"/>
      <c r="G71" s="44"/>
      <c r="H71" s="44">
        <f t="shared" si="1"/>
        <v>0</v>
      </c>
      <c r="I71" s="44">
        <f t="shared" si="0"/>
        <v>0</v>
      </c>
      <c r="J71" s="102"/>
      <c r="K71" s="105"/>
      <c r="L71" s="105"/>
    </row>
    <row r="72" spans="1:12" s="33" customFormat="1" ht="42.75" customHeight="1" hidden="1">
      <c r="A72" s="255"/>
      <c r="B72" s="257"/>
      <c r="C72" s="95" t="s">
        <v>96</v>
      </c>
      <c r="D72" s="36" t="s">
        <v>97</v>
      </c>
      <c r="E72" s="44"/>
      <c r="F72" s="44"/>
      <c r="G72" s="44"/>
      <c r="H72" s="44">
        <f>+G72-F72</f>
        <v>0</v>
      </c>
      <c r="I72" s="44">
        <f>G72-E72</f>
        <v>0</v>
      </c>
      <c r="J72" s="102"/>
      <c r="K72" s="105"/>
      <c r="L72" s="105"/>
    </row>
    <row r="73" spans="1:12" s="33" customFormat="1" ht="21" customHeight="1" hidden="1">
      <c r="A73" s="255"/>
      <c r="B73" s="257"/>
      <c r="C73" s="95">
        <v>4729</v>
      </c>
      <c r="D73" s="36" t="s">
        <v>38</v>
      </c>
      <c r="E73" s="48"/>
      <c r="F73" s="48"/>
      <c r="G73" s="44"/>
      <c r="H73" s="44">
        <f t="shared" si="1"/>
        <v>0</v>
      </c>
      <c r="I73" s="44">
        <f t="shared" si="0"/>
        <v>0</v>
      </c>
      <c r="J73" s="103"/>
      <c r="K73" s="105"/>
      <c r="L73" s="105"/>
    </row>
    <row r="74" spans="1:12" s="33" customFormat="1" ht="22.5" customHeight="1">
      <c r="A74" s="255"/>
      <c r="B74" s="257"/>
      <c r="C74" s="95">
        <v>4822</v>
      </c>
      <c r="D74" s="36" t="s">
        <v>39</v>
      </c>
      <c r="E74" s="48">
        <v>271.6</v>
      </c>
      <c r="F74" s="48"/>
      <c r="G74" s="44"/>
      <c r="H74" s="44">
        <f t="shared" si="1"/>
        <v>0</v>
      </c>
      <c r="I74" s="44">
        <f t="shared" si="0"/>
        <v>-271.6</v>
      </c>
      <c r="J74" s="103"/>
      <c r="K74" s="105"/>
      <c r="L74" s="105"/>
    </row>
    <row r="75" spans="1:12" s="33" customFormat="1" ht="19.5" customHeight="1">
      <c r="A75" s="255"/>
      <c r="B75" s="257"/>
      <c r="C75" s="63">
        <v>4823</v>
      </c>
      <c r="D75" s="50" t="s">
        <v>40</v>
      </c>
      <c r="E75" s="72">
        <f>E77+E78+E79</f>
        <v>0</v>
      </c>
      <c r="F75" s="72">
        <f>F77+F78+F79</f>
        <v>0</v>
      </c>
      <c r="G75" s="72">
        <f>G77+G78+G79</f>
        <v>0</v>
      </c>
      <c r="H75" s="72">
        <f t="shared" si="1"/>
        <v>0</v>
      </c>
      <c r="I75" s="72">
        <f aca="true" t="shared" si="2" ref="I75:I84">G75-E75</f>
        <v>0</v>
      </c>
      <c r="J75" s="101"/>
      <c r="K75" s="105"/>
      <c r="L75" s="105"/>
    </row>
    <row r="76" spans="1:12" s="33" customFormat="1" ht="14.25" hidden="1">
      <c r="A76" s="208"/>
      <c r="B76" s="209"/>
      <c r="C76" s="95"/>
      <c r="D76" s="35" t="s">
        <v>43</v>
      </c>
      <c r="E76" s="48"/>
      <c r="F76" s="48"/>
      <c r="G76" s="44"/>
      <c r="H76" s="44">
        <f t="shared" si="1"/>
        <v>0</v>
      </c>
      <c r="I76" s="44">
        <f t="shared" si="2"/>
        <v>0</v>
      </c>
      <c r="J76" s="103"/>
      <c r="K76" s="105"/>
      <c r="L76" s="105"/>
    </row>
    <row r="77" spans="1:12" s="32" customFormat="1" ht="27" hidden="1">
      <c r="A77" s="208"/>
      <c r="B77" s="209"/>
      <c r="C77" s="95"/>
      <c r="D77" s="35" t="s">
        <v>55</v>
      </c>
      <c r="E77" s="48"/>
      <c r="F77" s="48"/>
      <c r="G77" s="44"/>
      <c r="H77" s="44">
        <f aca="true" t="shared" si="3" ref="H77:H92">+G77-F77</f>
        <v>0</v>
      </c>
      <c r="I77" s="44">
        <f t="shared" si="2"/>
        <v>0</v>
      </c>
      <c r="J77" s="103"/>
      <c r="K77" s="104"/>
      <c r="L77" s="104"/>
    </row>
    <row r="78" spans="1:12" ht="27.75" customHeight="1" hidden="1">
      <c r="A78" s="208"/>
      <c r="B78" s="209"/>
      <c r="C78" s="95"/>
      <c r="D78" s="35" t="s">
        <v>53</v>
      </c>
      <c r="E78" s="48"/>
      <c r="F78" s="48"/>
      <c r="G78" s="44"/>
      <c r="H78" s="44">
        <f t="shared" si="3"/>
        <v>0</v>
      </c>
      <c r="I78" s="44">
        <f t="shared" si="2"/>
        <v>0</v>
      </c>
      <c r="J78" s="103"/>
      <c r="K78" s="79"/>
      <c r="L78" s="79"/>
    </row>
    <row r="79" spans="1:12" ht="14.25" hidden="1">
      <c r="A79" s="208"/>
      <c r="B79" s="209"/>
      <c r="C79" s="95"/>
      <c r="D79" s="35" t="s">
        <v>54</v>
      </c>
      <c r="E79" s="48"/>
      <c r="F79" s="48"/>
      <c r="G79" s="44"/>
      <c r="H79" s="44">
        <f t="shared" si="3"/>
        <v>0</v>
      </c>
      <c r="I79" s="44">
        <f t="shared" si="2"/>
        <v>0</v>
      </c>
      <c r="J79" s="103"/>
      <c r="K79" s="79"/>
      <c r="L79" s="79"/>
    </row>
    <row r="80" spans="1:12" ht="31.5" customHeight="1" hidden="1">
      <c r="A80" s="208"/>
      <c r="B80" s="209"/>
      <c r="C80" s="95" t="s">
        <v>73</v>
      </c>
      <c r="D80" s="36" t="s">
        <v>82</v>
      </c>
      <c r="E80" s="48"/>
      <c r="F80" s="48"/>
      <c r="G80" s="44"/>
      <c r="H80" s="44">
        <f t="shared" si="3"/>
        <v>0</v>
      </c>
      <c r="I80" s="44">
        <f t="shared" si="2"/>
        <v>0</v>
      </c>
      <c r="J80" s="103"/>
      <c r="K80" s="79"/>
      <c r="L80" s="79"/>
    </row>
    <row r="81" spans="1:12" ht="31.5" customHeight="1" hidden="1">
      <c r="A81" s="208"/>
      <c r="B81" s="209"/>
      <c r="C81" s="95">
        <v>4831</v>
      </c>
      <c r="D81" s="36" t="s">
        <v>98</v>
      </c>
      <c r="E81" s="48"/>
      <c r="F81" s="48"/>
      <c r="G81" s="44"/>
      <c r="H81" s="44">
        <f>+G81-F81</f>
        <v>0</v>
      </c>
      <c r="I81" s="44">
        <f t="shared" si="2"/>
        <v>0</v>
      </c>
      <c r="J81" s="103"/>
      <c r="K81" s="79"/>
      <c r="L81" s="79"/>
    </row>
    <row r="82" spans="1:12" ht="43.5" customHeight="1" hidden="1">
      <c r="A82" s="208"/>
      <c r="B82" s="209"/>
      <c r="C82" s="95">
        <v>4851</v>
      </c>
      <c r="D82" s="36" t="s">
        <v>99</v>
      </c>
      <c r="E82" s="48"/>
      <c r="F82" s="48"/>
      <c r="G82" s="44"/>
      <c r="H82" s="44">
        <f>+G82-F82</f>
        <v>0</v>
      </c>
      <c r="I82" s="44">
        <f t="shared" si="2"/>
        <v>0</v>
      </c>
      <c r="J82" s="103"/>
      <c r="K82" s="79"/>
      <c r="L82" s="79"/>
    </row>
    <row r="83" spans="1:12" ht="19.5" customHeight="1" hidden="1">
      <c r="A83" s="208"/>
      <c r="B83" s="209"/>
      <c r="C83" s="95">
        <v>4861</v>
      </c>
      <c r="D83" s="36" t="s">
        <v>41</v>
      </c>
      <c r="E83" s="48"/>
      <c r="F83" s="48"/>
      <c r="G83" s="44"/>
      <c r="H83" s="44">
        <f t="shared" si="3"/>
        <v>0</v>
      </c>
      <c r="I83" s="44">
        <f t="shared" si="2"/>
        <v>0</v>
      </c>
      <c r="J83" s="103"/>
      <c r="K83" s="79"/>
      <c r="L83" s="79"/>
    </row>
    <row r="84" spans="1:12" ht="19.5" customHeight="1" hidden="1">
      <c r="A84" s="210"/>
      <c r="B84" s="202"/>
      <c r="C84" s="95">
        <v>4891</v>
      </c>
      <c r="D84" s="36" t="s">
        <v>42</v>
      </c>
      <c r="E84" s="44"/>
      <c r="F84" s="44"/>
      <c r="G84" s="44"/>
      <c r="H84" s="44">
        <f t="shared" si="3"/>
        <v>0</v>
      </c>
      <c r="I84" s="44">
        <f t="shared" si="2"/>
        <v>0</v>
      </c>
      <c r="J84" s="102"/>
      <c r="K84" s="79"/>
      <c r="L84" s="79"/>
    </row>
    <row r="85" spans="4:12" ht="9.75" customHeight="1" hidden="1">
      <c r="D85" s="171"/>
      <c r="E85" s="172"/>
      <c r="F85" s="172"/>
      <c r="G85" s="172"/>
      <c r="H85" s="172"/>
      <c r="I85" s="172"/>
      <c r="J85" s="172"/>
      <c r="K85" s="79"/>
      <c r="L85" s="79"/>
    </row>
    <row r="86" spans="1:12" s="215" customFormat="1" ht="28.5">
      <c r="A86" s="220" t="s">
        <v>78</v>
      </c>
      <c r="B86" s="220"/>
      <c r="C86" s="176"/>
      <c r="D86" s="211" t="s">
        <v>44</v>
      </c>
      <c r="E86" s="212">
        <f>SUM(E88:E92)</f>
        <v>0</v>
      </c>
      <c r="F86" s="212">
        <f>SUM(F88:F92)</f>
        <v>0</v>
      </c>
      <c r="G86" s="212">
        <f>SUM(G88:G92)</f>
        <v>0</v>
      </c>
      <c r="H86" s="212">
        <f>+G86-F86</f>
        <v>0</v>
      </c>
      <c r="I86" s="212">
        <f>G86-E86</f>
        <v>0</v>
      </c>
      <c r="J86" s="213"/>
      <c r="K86" s="214"/>
      <c r="L86" s="214"/>
    </row>
    <row r="87" spans="1:12" ht="23.25" customHeight="1">
      <c r="A87" s="118" t="s">
        <v>79</v>
      </c>
      <c r="B87" s="118" t="s">
        <v>80</v>
      </c>
      <c r="C87" s="216"/>
      <c r="D87" s="71" t="s">
        <v>43</v>
      </c>
      <c r="E87" s="23"/>
      <c r="F87" s="23"/>
      <c r="G87" s="23"/>
      <c r="H87" s="23"/>
      <c r="I87" s="23"/>
      <c r="J87" s="99"/>
      <c r="K87" s="79"/>
      <c r="L87" s="79"/>
    </row>
    <row r="88" spans="1:12" s="180" customFormat="1" ht="15.75" customHeight="1" hidden="1">
      <c r="A88" s="217"/>
      <c r="B88" s="217"/>
      <c r="C88" s="178">
        <v>5121</v>
      </c>
      <c r="D88" s="179" t="s">
        <v>45</v>
      </c>
      <c r="E88" s="48"/>
      <c r="F88" s="48"/>
      <c r="G88" s="44"/>
      <c r="H88" s="44">
        <f t="shared" si="3"/>
        <v>0</v>
      </c>
      <c r="I88" s="44">
        <f>G88-E88</f>
        <v>0</v>
      </c>
      <c r="J88" s="103"/>
      <c r="K88" s="151"/>
      <c r="L88" s="151"/>
    </row>
    <row r="89" spans="1:12" s="180" customFormat="1" ht="15.75" customHeight="1" hidden="1">
      <c r="A89" s="208"/>
      <c r="B89" s="208"/>
      <c r="C89" s="178">
        <v>5122</v>
      </c>
      <c r="D89" s="179" t="s">
        <v>46</v>
      </c>
      <c r="E89" s="48"/>
      <c r="F89" s="48"/>
      <c r="G89" s="44"/>
      <c r="H89" s="44">
        <f t="shared" si="3"/>
        <v>0</v>
      </c>
      <c r="I89" s="44">
        <f>G89-E89</f>
        <v>0</v>
      </c>
      <c r="J89" s="103"/>
      <c r="K89" s="151"/>
      <c r="L89" s="151"/>
    </row>
    <row r="90" spans="1:12" s="180" customFormat="1" ht="14.25" hidden="1">
      <c r="A90" s="208"/>
      <c r="B90" s="208"/>
      <c r="C90" s="178">
        <v>5129</v>
      </c>
      <c r="D90" s="179" t="s">
        <v>47</v>
      </c>
      <c r="E90" s="48"/>
      <c r="F90" s="48"/>
      <c r="G90" s="44"/>
      <c r="H90" s="44">
        <f t="shared" si="3"/>
        <v>0</v>
      </c>
      <c r="I90" s="44">
        <f>G90-E90</f>
        <v>0</v>
      </c>
      <c r="J90" s="103"/>
      <c r="K90" s="151"/>
      <c r="L90" s="151"/>
    </row>
    <row r="91" spans="1:12" s="180" customFormat="1" ht="14.25" hidden="1">
      <c r="A91" s="208"/>
      <c r="B91" s="208"/>
      <c r="C91" s="178">
        <v>5131</v>
      </c>
      <c r="D91" s="179" t="s">
        <v>90</v>
      </c>
      <c r="E91" s="48"/>
      <c r="F91" s="48"/>
      <c r="G91" s="44"/>
      <c r="H91" s="44">
        <f>+G91-F91</f>
        <v>0</v>
      </c>
      <c r="I91" s="44">
        <f>G91-E91</f>
        <v>0</v>
      </c>
      <c r="J91" s="103"/>
      <c r="K91" s="151"/>
      <c r="L91" s="151"/>
    </row>
    <row r="92" spans="1:12" s="180" customFormat="1" ht="15.75" customHeight="1" hidden="1">
      <c r="A92" s="210"/>
      <c r="B92" s="210"/>
      <c r="C92" s="178">
        <v>5132</v>
      </c>
      <c r="D92" s="179" t="s">
        <v>48</v>
      </c>
      <c r="E92" s="48"/>
      <c r="F92" s="48"/>
      <c r="G92" s="44"/>
      <c r="H92" s="44">
        <f t="shared" si="3"/>
        <v>0</v>
      </c>
      <c r="I92" s="44">
        <f>G92-E92</f>
        <v>0</v>
      </c>
      <c r="J92" s="103"/>
      <c r="K92" s="151"/>
      <c r="L92" s="151"/>
    </row>
    <row r="93" spans="1:12" ht="33.75" customHeight="1">
      <c r="A93" s="79"/>
      <c r="B93" s="79"/>
      <c r="C93" s="98">
        <v>511300</v>
      </c>
      <c r="D93" s="35" t="s">
        <v>128</v>
      </c>
      <c r="E93" s="106">
        <v>31576.2</v>
      </c>
      <c r="F93" s="76"/>
      <c r="G93" s="76"/>
      <c r="H93" s="76"/>
      <c r="I93" s="261" t="s">
        <v>129</v>
      </c>
      <c r="J93" s="262"/>
      <c r="K93" s="262"/>
      <c r="L93" s="263"/>
    </row>
  </sheetData>
  <sheetProtection/>
  <mergeCells count="13">
    <mergeCell ref="I3:J3"/>
    <mergeCell ref="I93:L93"/>
    <mergeCell ref="H9:I9"/>
    <mergeCell ref="A86:B86"/>
    <mergeCell ref="A3:E3"/>
    <mergeCell ref="D5:J5"/>
    <mergeCell ref="D6:J6"/>
    <mergeCell ref="D7:I7"/>
    <mergeCell ref="A12:A75"/>
    <mergeCell ref="B12:B75"/>
    <mergeCell ref="A8:B8"/>
    <mergeCell ref="A9:B9"/>
    <mergeCell ref="C9:D9"/>
  </mergeCells>
  <conditionalFormatting sqref="C10:D10">
    <cfRule type="cellIs" priority="2" dxfId="0" operator="equal" stopIfTrue="1">
      <formula>0</formula>
    </cfRule>
  </conditionalFormatting>
  <conditionalFormatting sqref="D15:D16">
    <cfRule type="cellIs" priority="1" dxfId="0" operator="equal" stopIfTrue="1">
      <formula>0</formula>
    </cfRule>
  </conditionalFormatting>
  <printOptions/>
  <pageMargins left="0.24" right="0.24" top="0.2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Arsen</cp:lastModifiedBy>
  <cp:lastPrinted>2023-03-02T00:49:26Z</cp:lastPrinted>
  <dcterms:created xsi:type="dcterms:W3CDTF">2003-05-20T07:22:10Z</dcterms:created>
  <dcterms:modified xsi:type="dcterms:W3CDTF">2023-03-24T11:20:16Z</dcterms:modified>
  <cp:category/>
  <cp:version/>
  <cp:contentType/>
  <cp:contentStatus/>
</cp:coreProperties>
</file>